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4" sheetId="3" r:id="rId3"/>
    <sheet name="CUADRO 1.5" sheetId="4" r:id="rId4"/>
  </sheets>
  <definedNames>
    <definedName name="_xlnm.Print_Area" localSheetId="0">'CUADRO 1.1'!$B$2:$L$24</definedName>
    <definedName name="_xlnm.Print_Area" localSheetId="1">'CUADRO 1.2'!$A$1:$Q$56</definedName>
    <definedName name="_xlnm.Print_Area" localSheetId="2">'CUADRO 1.4'!$B$2:$P$93</definedName>
    <definedName name="_xlnm.Print_Area" localSheetId="3">'CUADRO 1.5'!$A$2:$J$54</definedName>
  </definedNames>
  <calcPr fullCalcOnLoad="1"/>
</workbook>
</file>

<file path=xl/sharedStrings.xml><?xml version="1.0" encoding="utf-8"?>
<sst xmlns="http://schemas.openxmlformats.org/spreadsheetml/2006/main" count="522" uniqueCount="418">
  <si>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</si>
  <si>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</si>
  <si>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</si>
  <si>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</si>
  <si>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</si>
  <si>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</si>
  <si>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</si>
  <si>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</si>
  <si>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</si>
  <si>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</si>
  <si>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</si>
  <si>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</si>
  <si>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</si>
  <si>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</si>
  <si>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</si>
  <si>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</si>
  <si>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</si>
  <si>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</si>
  <si>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</si>
  <si>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</si>
  <si>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Cardamomo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</si>
  <si>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</si>
  <si>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</si>
  <si>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</si>
  <si>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</si>
  <si>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</si>
  <si>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</si>
  <si>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</si>
  <si>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</si>
  <si>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</si>
  <si>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</si>
  <si>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Marañon</t>
  </si>
  <si>
    <t>Mora</t>
  </si>
  <si>
    <t>Caucho</t>
  </si>
  <si>
    <t>Papaya</t>
  </si>
  <si>
    <t>Ciruelo</t>
  </si>
  <si>
    <t>Cítricos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</si>
  <si>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</si>
  <si>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</si>
  <si>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</si>
  <si>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</si>
  <si>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</si>
  <si>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</si>
  <si>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</si>
  <si>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</si>
  <si>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</si>
  <si>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</si>
  <si>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</si>
  <si>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</si>
  <si>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</si>
  <si>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</si>
  <si>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</si>
  <si>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</si>
  <si>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</si>
  <si>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</si>
  <si>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</si>
  <si>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</si>
  <si>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</si>
  <si>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</si>
  <si>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</si>
  <si>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</si>
  <si>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Caña panelera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</si>
  <si>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</si>
  <si>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</si>
  <si>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</si>
  <si>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</si>
  <si>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</si>
  <si>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</si>
  <si>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</si>
  <si>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</si>
  <si>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</si>
  <si>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</si>
  <si>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</si>
  <si>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</si>
  <si>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</si>
  <si>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</si>
  <si>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</si>
  <si>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</si>
  <si>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</si>
  <si>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</si>
  <si>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</si>
  <si>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</si>
  <si>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</si>
  <si>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</si>
  <si>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</si>
  <si>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</si>
  <si>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</si>
  <si>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</si>
  <si>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</si>
  <si>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</si>
  <si>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</si>
  <si>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</si>
  <si>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</si>
  <si>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</si>
  <si>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</si>
  <si>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</si>
  <si>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</si>
  <si>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</si>
  <si>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</si>
  <si>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</si>
  <si>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</si>
  <si>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</si>
  <si>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</si>
  <si>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</si>
  <si>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</si>
  <si>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</si>
  <si>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</si>
  <si>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</si>
  <si>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</si>
  <si>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</si>
  <si>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</si>
  <si>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</si>
  <si>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</si>
  <si>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</si>
  <si>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</si>
  <si>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</si>
  <si>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</si>
  <si>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</si>
  <si>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</si>
  <si>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</si>
  <si>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</si>
  <si>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</si>
  <si>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</si>
  <si>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</si>
  <si>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</si>
  <si>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</si>
  <si>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</si>
  <si>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</si>
  <si>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</si>
  <si>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</si>
  <si>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</si>
  <si>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</si>
  <si>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</si>
  <si>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</si>
  <si>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</si>
  <si>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</si>
  <si>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</si>
  <si>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</si>
  <si>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</si>
  <si>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</si>
  <si>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</si>
  <si>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</si>
  <si>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</si>
  <si>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</si>
  <si>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</si>
  <si>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</si>
  <si>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</si>
  <si>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>SOSTENIMIENTO AGRÍCOLA</t>
  </si>
  <si>
    <t>SOSTENIMIENTO PECUARIO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</si>
  <si>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</si>
  <si>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</si>
  <si>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</si>
  <si>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</si>
  <si>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Otros Cultivos</t>
  </si>
  <si>
    <t>Frijol</t>
  </si>
  <si>
    <t>Papa industrial</t>
  </si>
  <si>
    <t>Otros cultivos MR</t>
  </si>
  <si>
    <t>Otros cultivos TR</t>
  </si>
  <si>
    <t>Tarjeta Agropecuaria</t>
  </si>
  <si>
    <t>Pastos</t>
  </si>
  <si>
    <t xml:space="preserve">Siembra bosques </t>
  </si>
  <si>
    <t xml:space="preserve">Sostenimiento bosques </t>
  </si>
  <si>
    <t>Mejoramiento cafetales</t>
  </si>
  <si>
    <t>Compra tierra para uso agropecuario</t>
  </si>
  <si>
    <t>Producción semillas Cultivos C. C.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</si>
  <si>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</si>
  <si>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</si>
  <si>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</si>
  <si>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</si>
  <si>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</si>
  <si>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</si>
  <si>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</si>
  <si>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</si>
  <si>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</si>
  <si>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Fique</t>
  </si>
  <si>
    <t>Otros cultivos Tardío Rendimiento</t>
  </si>
  <si>
    <t>Otros cultivos M.ediano Rendimiento</t>
  </si>
  <si>
    <t>Palma de aceite</t>
  </si>
  <si>
    <t>Palma de iraca</t>
  </si>
  <si>
    <t>Palma de chontaduro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</si>
  <si>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</si>
  <si>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</si>
  <si>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</si>
  <si>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</si>
  <si>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</si>
  <si>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</si>
  <si>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</si>
  <si>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</si>
  <si>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</si>
  <si>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</si>
  <si>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</si>
  <si>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</si>
  <si>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</si>
  <si>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</si>
  <si>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</si>
  <si>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</si>
  <si>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</si>
  <si>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</si>
  <si>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</si>
  <si>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Bananito</t>
  </si>
  <si>
    <t>Lima tahití</t>
  </si>
  <si>
    <t>Uchuva</t>
  </si>
  <si>
    <t>Camarón de cultivo</t>
  </si>
  <si>
    <t>(3) Financiación máxima hasta el 70%. y para porcentajes superiores se requiere autorización previa de FINAGRO.</t>
  </si>
  <si>
    <t xml:space="preserve"> </t>
  </si>
  <si>
    <t xml:space="preserve">Bananito </t>
  </si>
  <si>
    <t xml:space="preserve">Renovación Cafetales envejecidos </t>
  </si>
  <si>
    <t>Renovación Aguacate</t>
  </si>
  <si>
    <t>Renovación Badea</t>
  </si>
  <si>
    <t>Renovación banano</t>
  </si>
  <si>
    <t>Renovación Bananito</t>
  </si>
  <si>
    <t>Renovación Cacao</t>
  </si>
  <si>
    <t>Renovación Caña azúcar</t>
  </si>
  <si>
    <t>Renovación caña panelera</t>
  </si>
  <si>
    <t>Renovación caucho</t>
  </si>
  <si>
    <t>Renovación ciruelo</t>
  </si>
  <si>
    <t>Renovación cítricos</t>
  </si>
  <si>
    <t>Renovación cocotero</t>
  </si>
  <si>
    <t>renovación curuba</t>
  </si>
  <si>
    <t>Renovación Durazno</t>
  </si>
  <si>
    <t>Renovación esparragos</t>
  </si>
  <si>
    <t>Renovación feijoa</t>
  </si>
  <si>
    <t>Renovación fique</t>
  </si>
  <si>
    <t>Renovación flores tropicales</t>
  </si>
  <si>
    <t>Flores tropicales Ciclo Medio y Largo</t>
  </si>
  <si>
    <t>Renovación Granadilla</t>
  </si>
  <si>
    <t>Renovación lima tahití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</si>
  <si>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</si>
  <si>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</si>
  <si>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</si>
  <si>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</si>
  <si>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</si>
  <si>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</si>
  <si>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</si>
  <si>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morera</t>
  </si>
  <si>
    <t>Renovación palma chontaduro</t>
  </si>
  <si>
    <t>Renovación palma de iraca</t>
  </si>
  <si>
    <t>Renovación papaya</t>
  </si>
  <si>
    <t>Renovación pero</t>
  </si>
  <si>
    <t>Renovación piña</t>
  </si>
  <si>
    <t>Renovación Pitahaya</t>
  </si>
  <si>
    <t>Renovación plátano</t>
  </si>
  <si>
    <t>Renovación bosques</t>
  </si>
  <si>
    <t>Renovación tomate árbol</t>
  </si>
  <si>
    <t>Renovación uchuva</t>
  </si>
  <si>
    <t>Renovación vid</t>
  </si>
  <si>
    <t>Bovinos Leche y Bufalinos</t>
  </si>
  <si>
    <t>Pago de pasivos no financieros</t>
  </si>
  <si>
    <t>Pago de pasivos financieros</t>
  </si>
  <si>
    <t>Café especiales siembra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</si>
  <si>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</si>
  <si>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</si>
  <si>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</si>
  <si>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</si>
  <si>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</si>
  <si>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</si>
  <si>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</si>
  <si>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</si>
  <si>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Cultivos silvopastoreo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</si>
  <si>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</si>
  <si>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</si>
  <si>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</si>
  <si>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</si>
  <si>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</si>
  <si>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</si>
  <si>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</si>
  <si>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</si>
  <si>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</si>
  <si>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</si>
  <si>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</si>
  <si>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</si>
  <si>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</si>
  <si>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</si>
  <si>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</si>
  <si>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t>Renovación Guanabana</t>
  </si>
  <si>
    <t>Renovación cardamomo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</si>
  <si>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</si>
  <si>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</si>
  <si>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</si>
  <si>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</si>
  <si>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</si>
  <si>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 xml:space="preserve">ADECUACIÓN DE TIERRAS (Código 33)                                                                                                                                                                                                                        Financiación hasta 100% - Plazo acorde con el flujo de caja de la actividad productiva 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</si>
  <si>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</si>
  <si>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</si>
  <si>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</si>
  <si>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</si>
  <si>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</si>
  <si>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</si>
  <si>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(5) Financión máxima hasta el 100% del valor NO subsidiado.</t>
  </si>
  <si>
    <r>
      <t xml:space="preserve">Certificación de calidad asist. técn. </t>
    </r>
    <r>
      <rPr>
        <b/>
        <sz val="10"/>
        <rFont val="Arial"/>
        <family val="2"/>
      </rPr>
      <t>(4)</t>
    </r>
  </si>
  <si>
    <r>
      <t xml:space="preserve">Capitalización y creación de empresas </t>
    </r>
    <r>
      <rPr>
        <b/>
        <sz val="10"/>
        <rFont val="Arial"/>
        <family val="2"/>
      </rPr>
      <t>(3)</t>
    </r>
  </si>
  <si>
    <r>
      <t xml:space="preserve">Certificación agroalimentaria </t>
    </r>
    <r>
      <rPr>
        <b/>
        <sz val="10"/>
        <rFont val="Arial"/>
        <family val="2"/>
      </rPr>
      <t>(4)</t>
    </r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</si>
  <si>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</si>
  <si>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</si>
  <si>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INFRAESTRUCTURA TRANSFORMACIÓN PRIMARIA Y/O COMERCIALIZACIÓN (Código 35)   Financiación máxima 80% (2)                                                    </t>
  </si>
  <si>
    <t xml:space="preserve">INFRAESTRUCTURA DE SERVICIOS DE APOYO A LA PRODUCCIÓN (Código 36) Financiación máxima 80% (2)                                                                                       </t>
  </si>
  <si>
    <t>(2) Financiación máxima por beneficiario según proyecto.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</si>
  <si>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</si>
  <si>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</si>
  <si>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</si>
  <si>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</si>
  <si>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</si>
  <si>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</si>
  <si>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</si>
  <si>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</si>
  <si>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</si>
  <si>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</si>
  <si>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</si>
  <si>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</si>
  <si>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</si>
  <si>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</si>
  <si>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</si>
  <si>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</si>
  <si>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</si>
  <si>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</si>
  <si>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</si>
  <si>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</si>
  <si>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(6)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</si>
  <si>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</si>
  <si>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</si>
  <si>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</si>
  <si>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</si>
  <si>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</si>
  <si>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</si>
  <si>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</si>
  <si>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</si>
  <si>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</si>
  <si>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(6) Plazo acorde con flujo de caja de la actividad productiva</t>
  </si>
  <si>
    <r>
      <t>Compra de tierra - Reforma Agraria</t>
    </r>
    <r>
      <rPr>
        <b/>
        <sz val="10"/>
        <rFont val="Arial"/>
        <family val="2"/>
      </rPr>
      <t xml:space="preserve"> (5)</t>
    </r>
  </si>
  <si>
    <t>Equipos usados o reparación de equipos manejo recurso hídrico en proyectos pecuarios, acuícolas y de pesca</t>
  </si>
  <si>
    <t>Café renovación por siembra</t>
  </si>
  <si>
    <t xml:space="preserve">Café siembra 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</si>
  <si>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</si>
  <si>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</si>
  <si>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</si>
  <si>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</si>
  <si>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amarrillo tecnif. clima cálido y medio</t>
  </si>
  <si>
    <t>Maíz amarrillo tecnif. clima frio</t>
  </si>
  <si>
    <t>Maíz blanco trad. clima cálido y medio</t>
  </si>
  <si>
    <t>Maíz blanco trad. clima frio</t>
  </si>
  <si>
    <t>Maíz blanco tecnif. clima cálido y medio</t>
  </si>
  <si>
    <t>Maíz blanco tecnif. clima frio</t>
  </si>
  <si>
    <t>Programas informática</t>
  </si>
  <si>
    <r>
      <t>Consolidación de pasivos</t>
    </r>
    <r>
      <rPr>
        <b/>
        <sz val="12"/>
        <rFont val="Arial"/>
        <family val="2"/>
      </rPr>
      <t xml:space="preserve"> (1)</t>
    </r>
  </si>
  <si>
    <t>Reparación maquinaria y equipos</t>
  </si>
  <si>
    <t>Máquinas y equipos informática</t>
  </si>
  <si>
    <t>Renovación otros cultivos Mediano Rendimiento</t>
  </si>
  <si>
    <t>Renovación otros cultivos Tardío Rendim.</t>
  </si>
  <si>
    <t>IPP 2010</t>
  </si>
  <si>
    <t>Retención vintres bovinos cria y D. P. (1)</t>
  </si>
  <si>
    <t>Retención vientres bovinos  leche y bufalos (1)</t>
  </si>
  <si>
    <t>Retención vientres bovinos puros (1)</t>
  </si>
  <si>
    <t>PLAZO MAX.EN MESES</t>
  </si>
  <si>
    <r>
      <rPr>
        <sz val="10"/>
        <color indexed="10"/>
        <rFont val="Arial"/>
        <family val="2"/>
      </rPr>
      <t>Vientres</t>
    </r>
    <r>
      <rPr>
        <sz val="10"/>
        <rFont val="Arial"/>
        <family val="2"/>
      </rPr>
      <t xml:space="preserve"> búfalos (2)</t>
    </r>
  </si>
  <si>
    <r>
      <t xml:space="preserve">(1) </t>
    </r>
    <r>
      <rPr>
        <sz val="10"/>
        <color indexed="10"/>
        <rFont val="Arial"/>
        <family val="2"/>
      </rPr>
      <t>Plazo hasta 60 meses incluido hasta 2 años de gracia</t>
    </r>
    <r>
      <rPr>
        <sz val="10"/>
        <rFont val="Arial"/>
        <family val="2"/>
      </rPr>
      <t>. Periodicidad pago intereses por cualquier modalidad sin superar SV, amortización a capital semestral</t>
    </r>
  </si>
  <si>
    <r>
      <t xml:space="preserve">(2) </t>
    </r>
    <r>
      <rPr>
        <sz val="10"/>
        <color indexed="10"/>
        <rFont val="Arial"/>
        <family val="2"/>
      </rPr>
      <t>Plazo hasta 96 meses incluido hasta 2 años de gracia</t>
    </r>
    <r>
      <rPr>
        <sz val="10"/>
        <rFont val="Arial"/>
        <family val="2"/>
      </rPr>
      <t>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  </r>
  </si>
  <si>
    <t>(1) Este rubro se utiliza para consolidaciones de créditos registrados en FINAGRO (redescuento, sustitutiva, agropecuaria)</t>
  </si>
  <si>
    <t>TIERRAS. VIVIENDA RURAL. CAPITALIZACIÓN Y CREACIÓN DE EMPRESAS E INVESTIGACIÓN (Código 37) Financiación máxima 80% - Plazos acordes con el flujo de caja de la actividad productiva (6)</t>
  </si>
  <si>
    <t xml:space="preserve">NORMALIZACIÓN DE CARTERA (Código 34) Plazos acordes con el flujo de caja de la actividad productiva  (6)                                                                                                                                          </t>
  </si>
  <si>
    <r>
      <t xml:space="preserve">(4) Certificación agroalimentaria ecológica orgánica BPA (NTC 5400, Globalgap), Rainforest Alliance, Comercio Justo. Certificación de calidad NTC - ISO 9001, y </t>
    </r>
    <r>
      <rPr>
        <sz val="10"/>
        <color indexed="10"/>
        <rFont val="Arial"/>
        <family val="2"/>
      </rPr>
      <t>Certificaciones NTC - ISO 22000</t>
    </r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</si>
  <si>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</si>
  <si>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</si>
  <si>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</si>
  <si>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</si>
  <si>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* Créditos con recursos de redescuento o recursos propios de los intermediarios financieros que vayan a ser validados como cartera sustitutiva, y/o garantías del FAG con valor individual superior a 5.000 smlmv, es decir superiores a $2.678.000.000 para el 2011.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</si>
  <si>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</si>
  <si>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</si>
  <si>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</si>
  <si>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</si>
  <si>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</si>
  <si>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$ 535.600 (Quinientos treinta y cinco mil seiscientos pesos)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</si>
  <si>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</si>
  <si>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</si>
  <si>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</si>
  <si>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</si>
  <si>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</si>
  <si>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</si>
  <si>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</si>
  <si>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</si>
  <si>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</si>
  <si>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</si>
  <si>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</si>
  <si>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</si>
  <si>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</si>
  <si>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</si>
  <si>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</si>
  <si>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</si>
  <si>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</si>
  <si>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</si>
  <si>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</si>
  <si>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</si>
  <si>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</si>
  <si>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100% del valor de la mercancía.</t>
  </si>
  <si>
    <t xml:space="preserve">5. CONDICIONES PROGRAMA ESPECIAL CRÉDITO ASOCIATIVO  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</si>
  <si>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</si>
  <si>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</si>
  <si>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</si>
  <si>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</si>
  <si>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</si>
  <si>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6. CONDICIONES PROGRAMA ESPECIAL DE FOMENTO Y DESARROLLO GANADERO Y PORCÍCOLA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</si>
  <si>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</si>
  <si>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</si>
  <si>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</si>
  <si>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POBLACIÓN DESPLAZADA O REINSERTADA, Y LOS QUE SE EJECUTEN A TRAVÉS DE PROGRAMAS DE DESARROLLO ALTERNATIVO.</t>
    </r>
  </si>
  <si>
    <t xml:space="preserve">* Créditos a desplazados o reinsertados individualmente considerados: Hasta DTF (EA) + 2 
* Créditos asociativos que integren a población desplazada, reinsertada o vinculada a programas de desarrollo alternativo: Hasta DTF (EA) + 2 </t>
  </si>
  <si>
    <t>* Créditos a desplazados o reinsertados individualmente considerados: DTF (EA) – 3.5% 
* Créditos asociativos que integren a población desplazada, reinsertada o vinculada a programas de desarrollo alternativo: DTF (EA) – 3.5%</t>
  </si>
  <si>
    <t>* Hasta el 100% de los costos directos del proyecto</t>
  </si>
  <si>
    <t>3. CONDICIONES CRÉDITO ORDINARIO PARA MEDIANOS Y GRANDES PRODUCTORES Y MIPYMES ACTIVIDADES RURALES</t>
  </si>
  <si>
    <r>
      <t xml:space="preserve">MEDIANO PRODUCTOR: Activos totales con valor equivalente  hasta 5.000 smlmv, $2.678.000.000 para 2011
GRANDES PRODUCTORES: Activos totales con valor superior a 5.000 smlmv, $2.678,000.000 para 2011
</t>
    </r>
    <r>
      <rPr>
        <sz val="11"/>
        <color indexed="10"/>
        <rFont val="Arial"/>
        <family val="2"/>
      </rPr>
      <t>MIPYMES: Activos totales con valor equivalente  hasta 30.000 smlmv, $16.068.000.000 para 2011</t>
    </r>
  </si>
  <si>
    <t>Versión: 04</t>
  </si>
  <si>
    <r>
      <t xml:space="preserve">Pequeño Productor: </t>
    </r>
    <r>
      <rPr>
        <sz val="11"/>
        <color indexed="10"/>
        <rFont val="Arial"/>
        <family val="2"/>
      </rPr>
      <t>$77.662.000 (</t>
    </r>
    <r>
      <rPr>
        <sz val="11"/>
        <rFont val="Arial"/>
        <family val="2"/>
      </rPr>
      <t xml:space="preserve">1).
Mujer Rural Bajos Ingresos: </t>
    </r>
    <r>
      <rPr>
        <sz val="11"/>
        <color indexed="10"/>
        <rFont val="Arial"/>
        <family val="2"/>
      </rPr>
      <t>$54.363.400</t>
    </r>
  </si>
  <si>
    <r>
      <t>Pequeño Productor y Mujer Rural Bajos Ingresos:</t>
    </r>
    <r>
      <rPr>
        <sz val="11"/>
        <color indexed="10"/>
        <rFont val="Arial"/>
        <family val="2"/>
      </rPr>
      <t xml:space="preserve"> $54.363.400</t>
    </r>
    <r>
      <rPr>
        <sz val="11"/>
        <rFont val="Arial"/>
        <family val="2"/>
      </rPr>
      <t xml:space="preserve"> (1).</t>
    </r>
  </si>
  <si>
    <r>
      <t xml:space="preserve">Pequeño Productor integrados en créditos asociativos o Colectivos conformados exclusivamente por Pequeños Productores  y que financien proyectos para plantación de cultivos tardío rendimiento: </t>
    </r>
    <r>
      <rPr>
        <sz val="11"/>
        <color indexed="10"/>
        <rFont val="Arial"/>
        <family val="2"/>
      </rPr>
      <t>$116.493.000</t>
    </r>
    <r>
      <rPr>
        <sz val="11"/>
        <rFont val="Arial"/>
        <family val="2"/>
      </rPr>
      <t xml:space="preserve">
Para Créditos asociativos o Colectivos conformados por pequeños productores que financien actividades diferentes a la plantación de cultivos de tardío rendimiento, el pequeño productor será el definido en el numeral 2 del presente cuadro.</t>
    </r>
  </si>
  <si>
    <r>
      <t xml:space="preserve">Pequeño Productor integrados en créditos asociativos o Colectivos conformados exclusivamente por Pequeños Productores  y que financien proyectos para plantación de cultivos tardío rendimiento: </t>
    </r>
    <r>
      <rPr>
        <sz val="11"/>
        <color indexed="10"/>
        <rFont val="Arial"/>
        <family val="2"/>
      </rPr>
      <t>$116.493.000</t>
    </r>
    <r>
      <rPr>
        <sz val="11"/>
        <rFont val="Arial"/>
        <family val="2"/>
      </rPr>
      <t xml:space="preserve">
Para Créditos asociativos o Colectivos conformados por pequeños productores que financien actividades diferentes a la plantación de cultivos de tardío rendimiento, el pequeño productor será el definido en el numeral 2. del presente cuadro.</t>
    </r>
  </si>
  <si>
    <t>SOSTENIMIENTO UNIDAD PRODUCTIVA CAMPESINA</t>
  </si>
  <si>
    <t>Capital de Trabajo Unidad Productiva Campesina (4)</t>
  </si>
  <si>
    <t>Versión: 05</t>
  </si>
  <si>
    <t>Versión: 07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</si>
</sst>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lightGray">
        <fgColor indexed="8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8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4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4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4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4" applyFont="1" applyFill="1" applyBorder="1" applyAlignment="1">
      <alignment horizontal="center" vertical="center" wrapText="1"/>
    </xf>
    <xf numFmtId="9" fontId="18" fillId="0" borderId="13" xfId="54" applyFont="1" applyFill="1" applyBorder="1" applyAlignment="1">
      <alignment horizontal="center" vertical="center"/>
    </xf>
    <xf numFmtId="9" fontId="18" fillId="0" borderId="15" xfId="54" applyFont="1" applyFill="1" applyBorder="1" applyAlignment="1">
      <alignment horizontal="center" vertical="center"/>
    </xf>
    <xf numFmtId="9" fontId="18" fillId="0" borderId="13" xfId="54" applyFont="1" applyFill="1" applyBorder="1" applyAlignment="1">
      <alignment horizontal="center" vertical="center" wrapText="1"/>
    </xf>
    <xf numFmtId="9" fontId="18" fillId="0" borderId="16" xfId="54" applyFont="1" applyFill="1" applyBorder="1" applyAlignment="1">
      <alignment horizontal="center" vertical="center"/>
    </xf>
    <xf numFmtId="9" fontId="18" fillId="0" borderId="23" xfId="54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4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4" fillId="0" borderId="25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quotePrefix="1">
      <alignment horizontal="left" vertical="center" wrapText="1"/>
    </xf>
    <xf numFmtId="0" fontId="4" fillId="0" borderId="38" xfId="0" applyFont="1" applyFill="1" applyBorder="1" applyAlignment="1" quotePrefix="1">
      <alignment horizontal="left" vertical="center" wrapText="1"/>
    </xf>
    <xf numFmtId="0" fontId="4" fillId="33" borderId="0" xfId="0" applyFont="1" applyFill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5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/>
    </xf>
    <xf numFmtId="9" fontId="4" fillId="0" borderId="45" xfId="0" applyNumberFormat="1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5" xfId="54" applyFont="1" applyFill="1" applyBorder="1" applyAlignment="1">
      <alignment horizontal="right" vertical="center"/>
    </xf>
    <xf numFmtId="0" fontId="14" fillId="0" borderId="45" xfId="54" applyNumberFormat="1" applyFont="1" applyFill="1" applyBorder="1" applyAlignment="1">
      <alignment horizontal="right" vertical="center"/>
    </xf>
    <xf numFmtId="0" fontId="14" fillId="0" borderId="36" xfId="54" applyNumberFormat="1" applyFont="1" applyFill="1" applyBorder="1" applyAlignment="1">
      <alignment horizontal="right" vertical="center"/>
    </xf>
    <xf numFmtId="0" fontId="6" fillId="0" borderId="44" xfId="0" applyNumberFormat="1" applyFont="1" applyFill="1" applyBorder="1" applyAlignment="1" quotePrefix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9" fontId="14" fillId="0" borderId="47" xfId="0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4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51" xfId="0" applyFont="1" applyBorder="1" applyAlignment="1">
      <alignment/>
    </xf>
    <xf numFmtId="0" fontId="15" fillId="0" borderId="52" xfId="0" applyFont="1" applyFill="1" applyBorder="1" applyAlignment="1">
      <alignment/>
    </xf>
    <xf numFmtId="3" fontId="15" fillId="0" borderId="52" xfId="0" applyNumberFormat="1" applyFont="1" applyFill="1" applyBorder="1" applyAlignment="1">
      <alignment horizontal="left"/>
    </xf>
    <xf numFmtId="0" fontId="15" fillId="0" borderId="52" xfId="0" applyFont="1" applyFill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38" borderId="52" xfId="0" applyFont="1" applyFill="1" applyBorder="1" applyAlignment="1">
      <alignment horizontal="center"/>
    </xf>
    <xf numFmtId="0" fontId="4" fillId="38" borderId="52" xfId="0" applyFont="1" applyFill="1" applyBorder="1" applyAlignment="1">
      <alignment horizontal="left"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5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51" xfId="0" applyFont="1" applyFill="1" applyBorder="1" applyAlignment="1">
      <alignment horizontal="left"/>
    </xf>
    <xf numFmtId="0" fontId="4" fillId="38" borderId="53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8" xfId="0" applyFont="1" applyFill="1" applyBorder="1" applyAlignment="1">
      <alignment/>
    </xf>
    <xf numFmtId="0" fontId="4" fillId="38" borderId="49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9" xfId="0" applyFont="1" applyFill="1" applyBorder="1" applyAlignment="1">
      <alignment horizontal="right"/>
    </xf>
    <xf numFmtId="0" fontId="6" fillId="38" borderId="48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51" xfId="0" applyFont="1" applyFill="1" applyBorder="1" applyAlignment="1">
      <alignment horizontal="center"/>
    </xf>
    <xf numFmtId="0" fontId="4" fillId="40" borderId="53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4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52" xfId="0" applyFont="1" applyFill="1" applyBorder="1" applyAlignment="1">
      <alignment horizontal="left"/>
    </xf>
    <xf numFmtId="3" fontId="15" fillId="38" borderId="52" xfId="0" applyNumberFormat="1" applyFont="1" applyFill="1" applyBorder="1" applyAlignment="1">
      <alignment horizontal="left"/>
    </xf>
    <xf numFmtId="0" fontId="15" fillId="38" borderId="53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37" xfId="0" applyFont="1" applyFill="1" applyBorder="1" applyAlignment="1">
      <alignment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22" fillId="38" borderId="48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6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52" xfId="0" applyFont="1" applyFill="1" applyBorder="1" applyAlignment="1">
      <alignment horizontal="center" vertical="center"/>
    </xf>
    <xf numFmtId="0" fontId="4" fillId="40" borderId="52" xfId="0" applyFont="1" applyFill="1" applyBorder="1" applyAlignment="1" quotePrefix="1">
      <alignment horizontal="left" vertical="center" wrapText="1"/>
    </xf>
    <xf numFmtId="0" fontId="4" fillId="42" borderId="52" xfId="0" applyFont="1" applyFill="1" applyBorder="1" applyAlignment="1">
      <alignment horizontal="center" vertical="center" wrapText="1" shrinkToFit="1"/>
    </xf>
    <xf numFmtId="0" fontId="4" fillId="42" borderId="52" xfId="0" applyFont="1" applyFill="1" applyBorder="1" applyAlignment="1">
      <alignment horizontal="left" vertical="center" wrapText="1" shrinkToFit="1"/>
    </xf>
    <xf numFmtId="0" fontId="4" fillId="42" borderId="53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0" fontId="4" fillId="41" borderId="46" xfId="0" applyFont="1" applyFill="1" applyBorder="1" applyAlignment="1">
      <alignment horizontal="center" vertical="center" wrapText="1" shrinkToFit="1"/>
    </xf>
    <xf numFmtId="0" fontId="4" fillId="38" borderId="46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33" borderId="46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37" xfId="0" applyFont="1" applyBorder="1" applyAlignment="1" quotePrefix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43" borderId="46" xfId="0" applyFont="1" applyFill="1" applyBorder="1" applyAlignment="1">
      <alignment vertical="center"/>
    </xf>
    <xf numFmtId="0" fontId="24" fillId="0" borderId="55" xfId="0" applyFont="1" applyBorder="1" applyAlignment="1" quotePrefix="1">
      <alignment horizontal="left" vertical="center"/>
    </xf>
    <xf numFmtId="0" fontId="24" fillId="0" borderId="45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/>
    </xf>
    <xf numFmtId="0" fontId="5" fillId="0" borderId="38" xfId="0" applyFont="1" applyBorder="1" applyAlignment="1" quotePrefix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37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 vertical="center"/>
    </xf>
    <xf numFmtId="0" fontId="4" fillId="43" borderId="38" xfId="0" applyFont="1" applyFill="1" applyBorder="1" applyAlignment="1">
      <alignment horizontal="center" vertical="center"/>
    </xf>
    <xf numFmtId="0" fontId="4" fillId="0" borderId="51" xfId="0" applyFont="1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4" applyFont="1" applyFill="1" applyBorder="1" applyAlignment="1">
      <alignment horizontal="right" vertical="center"/>
    </xf>
    <xf numFmtId="0" fontId="14" fillId="40" borderId="0" xfId="54" applyNumberFormat="1" applyFont="1" applyFill="1" applyBorder="1" applyAlignment="1">
      <alignment horizontal="right" vertical="center"/>
    </xf>
    <xf numFmtId="0" fontId="14" fillId="40" borderId="12" xfId="54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17" fillId="34" borderId="19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9" fontId="18" fillId="0" borderId="59" xfId="54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 horizontal="right"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4" fillId="38" borderId="48" xfId="0" applyFont="1" applyFill="1" applyBorder="1" applyAlignment="1">
      <alignment horizontal="center" vertical="center"/>
    </xf>
    <xf numFmtId="0" fontId="4" fillId="38" borderId="4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right" vertical="center" wrapText="1"/>
    </xf>
    <xf numFmtId="0" fontId="4" fillId="0" borderId="37" xfId="0" applyNumberFormat="1" applyFont="1" applyBorder="1" applyAlignment="1">
      <alignment horizontal="right" vertical="center" wrapText="1"/>
    </xf>
    <xf numFmtId="0" fontId="4" fillId="0" borderId="57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58" xfId="0" applyNumberFormat="1" applyFont="1" applyBorder="1" applyAlignment="1">
      <alignment horizontal="right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righ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43" borderId="32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190" fontId="65" fillId="0" borderId="15" xfId="48" applyNumberFormat="1" applyFont="1" applyFill="1" applyBorder="1" applyAlignment="1">
      <alignment horizontal="center" vertical="center" wrapText="1"/>
    </xf>
    <xf numFmtId="190" fontId="65" fillId="0" borderId="28" xfId="48" applyNumberFormat="1" applyFont="1" applyFill="1" applyBorder="1" applyAlignment="1">
      <alignment horizontal="center" vertical="center" wrapText="1"/>
    </xf>
    <xf numFmtId="190" fontId="65" fillId="0" borderId="25" xfId="48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3" fontId="65" fillId="0" borderId="15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3" fontId="67" fillId="0" borderId="4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left" vertical="center" wrapText="1"/>
    </xf>
    <xf numFmtId="0" fontId="67" fillId="0" borderId="51" xfId="0" applyFont="1" applyFill="1" applyBorder="1" applyAlignment="1">
      <alignment horizontal="left" vertical="center"/>
    </xf>
    <xf numFmtId="0" fontId="67" fillId="0" borderId="52" xfId="0" applyFont="1" applyFill="1" applyBorder="1" applyAlignment="1">
      <alignment horizontal="left" vertical="center"/>
    </xf>
    <xf numFmtId="0" fontId="67" fillId="0" borderId="46" xfId="0" applyNumberFormat="1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35" xfId="0" applyFont="1" applyBorder="1" applyAlignment="1">
      <alignment vertical="center"/>
    </xf>
    <xf numFmtId="0" fontId="67" fillId="0" borderId="61" xfId="0" applyNumberFormat="1" applyFont="1" applyFill="1" applyBorder="1" applyAlignment="1">
      <alignment horizontal="right" vertical="center"/>
    </xf>
    <xf numFmtId="3" fontId="67" fillId="0" borderId="61" xfId="0" applyNumberFormat="1" applyFont="1" applyFill="1" applyBorder="1" applyAlignment="1">
      <alignment horizontal="right" vertical="center"/>
    </xf>
    <xf numFmtId="0" fontId="67" fillId="0" borderId="36" xfId="0" applyFont="1" applyBorder="1" applyAlignment="1">
      <alignment vertical="center"/>
    </xf>
    <xf numFmtId="0" fontId="67" fillId="0" borderId="45" xfId="0" applyNumberFormat="1" applyFont="1" applyFill="1" applyBorder="1" applyAlignment="1">
      <alignment horizontal="right" vertical="center"/>
    </xf>
    <xf numFmtId="0" fontId="67" fillId="0" borderId="45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right" vertical="center" wrapText="1"/>
    </xf>
    <xf numFmtId="0" fontId="67" fillId="0" borderId="40" xfId="0" applyNumberFormat="1" applyFont="1" applyBorder="1" applyAlignment="1">
      <alignment horizontal="right" vertical="center" wrapText="1"/>
    </xf>
    <xf numFmtId="0" fontId="67" fillId="0" borderId="45" xfId="0" applyNumberFormat="1" applyFont="1" applyBorder="1" applyAlignment="1">
      <alignment horizontal="right" vertical="center" wrapText="1"/>
    </xf>
    <xf numFmtId="0" fontId="67" fillId="0" borderId="58" xfId="0" applyFont="1" applyBorder="1" applyAlignment="1">
      <alignment horizontal="right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0" fillId="44" borderId="0" xfId="0" applyFont="1" applyFill="1" applyAlignment="1">
      <alignment/>
    </xf>
    <xf numFmtId="0" fontId="68" fillId="44" borderId="0" xfId="0" applyFont="1" applyFill="1" applyAlignment="1">
      <alignment/>
    </xf>
    <xf numFmtId="3" fontId="68" fillId="44" borderId="0" xfId="0" applyNumberFormat="1" applyFont="1" applyFill="1" applyAlignment="1">
      <alignment/>
    </xf>
    <xf numFmtId="14" fontId="9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19" fillId="45" borderId="24" xfId="0" applyFont="1" applyFill="1" applyBorder="1" applyAlignment="1">
      <alignment horizontal="center" vertical="center" wrapText="1"/>
    </xf>
    <xf numFmtId="0" fontId="18" fillId="45" borderId="23" xfId="0" applyFont="1" applyFill="1" applyBorder="1" applyAlignment="1">
      <alignment vertical="center" wrapText="1"/>
    </xf>
    <xf numFmtId="9" fontId="18" fillId="45" borderId="23" xfId="54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6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wrapText="1"/>
    </xf>
    <xf numFmtId="14" fontId="9" fillId="0" borderId="29" xfId="0" applyNumberFormat="1" applyFont="1" applyFill="1" applyBorder="1" applyAlignment="1">
      <alignment horizontal="center"/>
    </xf>
    <xf numFmtId="14" fontId="9" fillId="0" borderId="31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6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26" fillId="34" borderId="5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51" xfId="0" applyFont="1" applyFill="1" applyBorder="1" applyAlignment="1">
      <alignment horizontal="center" vertical="center" wrapText="1"/>
    </xf>
    <xf numFmtId="0" fontId="26" fillId="34" borderId="52" xfId="0" applyFont="1" applyFill="1" applyBorder="1" applyAlignment="1">
      <alignment horizontal="center" vertical="center" wrapText="1"/>
    </xf>
    <xf numFmtId="0" fontId="26" fillId="34" borderId="53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25" fillId="34" borderId="66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8" fillId="45" borderId="23" xfId="54" applyNumberFormat="1" applyFont="1" applyFill="1" applyBorder="1" applyAlignment="1">
      <alignment horizontal="center" vertical="center" wrapText="1"/>
    </xf>
    <xf numFmtId="0" fontId="18" fillId="45" borderId="64" xfId="54" applyNumberFormat="1" applyFont="1" applyFill="1" applyBorder="1" applyAlignment="1">
      <alignment horizontal="center" vertical="center" wrapText="1"/>
    </xf>
    <xf numFmtId="0" fontId="19" fillId="1" borderId="29" xfId="0" applyFont="1" applyFill="1" applyBorder="1" applyAlignment="1">
      <alignment horizontal="center" vertical="center" wrapText="1"/>
    </xf>
    <xf numFmtId="0" fontId="19" fillId="1" borderId="31" xfId="0" applyFont="1" applyFill="1" applyBorder="1" applyAlignment="1">
      <alignment horizontal="center" vertical="center" wrapText="1"/>
    </xf>
    <xf numFmtId="0" fontId="19" fillId="1" borderId="3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8" fillId="0" borderId="15" xfId="54" applyNumberFormat="1" applyFont="1" applyFill="1" applyBorder="1" applyAlignment="1">
      <alignment horizontal="center" vertical="center" wrapText="1"/>
    </xf>
    <xf numFmtId="0" fontId="18" fillId="0" borderId="25" xfId="54" applyNumberFormat="1" applyFont="1" applyFill="1" applyBorder="1" applyAlignment="1">
      <alignment horizontal="center" vertical="center" wrapText="1"/>
    </xf>
    <xf numFmtId="0" fontId="18" fillId="0" borderId="36" xfId="54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8" fillId="0" borderId="62" xfId="54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16" xfId="54" applyNumberFormat="1" applyFont="1" applyFill="1" applyBorder="1" applyAlignment="1">
      <alignment horizontal="center" vertical="center" wrapText="1"/>
    </xf>
    <xf numFmtId="0" fontId="18" fillId="0" borderId="63" xfId="54" applyNumberFormat="1" applyFont="1" applyFill="1" applyBorder="1" applyAlignment="1">
      <alignment horizontal="center" vertical="center" wrapText="1"/>
    </xf>
    <xf numFmtId="0" fontId="18" fillId="0" borderId="13" xfId="54" applyNumberFormat="1" applyFont="1" applyFill="1" applyBorder="1" applyAlignment="1">
      <alignment horizontal="center" vertical="center" wrapText="1"/>
    </xf>
    <xf numFmtId="0" fontId="18" fillId="0" borderId="65" xfId="54" applyNumberFormat="1" applyFont="1" applyFill="1" applyBorder="1" applyAlignment="1">
      <alignment horizontal="center" vertical="center" wrapText="1"/>
    </xf>
    <xf numFmtId="0" fontId="18" fillId="0" borderId="28" xfId="54" applyNumberFormat="1" applyFont="1" applyFill="1" applyBorder="1" applyAlignment="1">
      <alignment horizontal="center" vertical="center" wrapText="1"/>
    </xf>
    <xf numFmtId="0" fontId="18" fillId="0" borderId="38" xfId="54" applyNumberFormat="1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65" fillId="0" borderId="16" xfId="54" applyNumberFormat="1" applyFont="1" applyFill="1" applyBorder="1" applyAlignment="1">
      <alignment horizontal="center" vertical="center" wrapText="1"/>
    </xf>
    <xf numFmtId="0" fontId="65" fillId="0" borderId="63" xfId="54" applyNumberFormat="1" applyFont="1" applyFill="1" applyBorder="1" applyAlignment="1">
      <alignment horizontal="center" vertical="center" wrapText="1"/>
    </xf>
    <xf numFmtId="0" fontId="65" fillId="0" borderId="15" xfId="54" applyNumberFormat="1" applyFont="1" applyFill="1" applyBorder="1" applyAlignment="1">
      <alignment horizontal="center" vertical="center" wrapText="1"/>
    </xf>
    <xf numFmtId="0" fontId="65" fillId="0" borderId="62" xfId="54" applyNumberFormat="1" applyFont="1" applyFill="1" applyBorder="1" applyAlignment="1">
      <alignment horizontal="center" vertical="center" wrapText="1"/>
    </xf>
    <xf numFmtId="0" fontId="65" fillId="0" borderId="13" xfId="54" applyNumberFormat="1" applyFont="1" applyFill="1" applyBorder="1" applyAlignment="1">
      <alignment horizontal="center" vertical="center" wrapText="1"/>
    </xf>
    <xf numFmtId="0" fontId="65" fillId="0" borderId="65" xfId="54" applyNumberFormat="1" applyFont="1" applyFill="1" applyBorder="1" applyAlignment="1">
      <alignment horizontal="center" vertical="center" wrapText="1"/>
    </xf>
    <xf numFmtId="0" fontId="18" fillId="1" borderId="47" xfId="0" applyFont="1" applyFill="1" applyBorder="1" applyAlignment="1">
      <alignment horizontal="center" vertical="center"/>
    </xf>
    <xf numFmtId="0" fontId="18" fillId="1" borderId="37" xfId="0" applyFont="1" applyFill="1" applyBorder="1" applyAlignment="1">
      <alignment horizontal="center" vertical="center"/>
    </xf>
    <xf numFmtId="0" fontId="18" fillId="1" borderId="38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left" vertical="center"/>
    </xf>
    <xf numFmtId="0" fontId="16" fillId="34" borderId="52" xfId="0" applyFont="1" applyFill="1" applyBorder="1" applyAlignment="1">
      <alignment horizontal="left" vertical="center"/>
    </xf>
    <xf numFmtId="0" fontId="16" fillId="34" borderId="53" xfId="0" applyFont="1" applyFill="1" applyBorder="1" applyAlignment="1">
      <alignment horizontal="left" vertical="center"/>
    </xf>
    <xf numFmtId="0" fontId="0" fillId="38" borderId="51" xfId="0" applyFont="1" applyFill="1" applyBorder="1" applyAlignment="1">
      <alignment horizontal="left" vertical="center" wrapText="1"/>
    </xf>
    <xf numFmtId="0" fontId="0" fillId="38" borderId="52" xfId="0" applyFont="1" applyFill="1" applyBorder="1" applyAlignment="1">
      <alignment horizontal="left" vertical="center" wrapText="1"/>
    </xf>
    <xf numFmtId="0" fontId="0" fillId="38" borderId="53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8" fillId="0" borderId="23" xfId="54" applyNumberFormat="1" applyFont="1" applyFill="1" applyBorder="1" applyAlignment="1">
      <alignment horizontal="center" vertical="center" wrapText="1"/>
    </xf>
    <xf numFmtId="0" fontId="18" fillId="0" borderId="67" xfId="54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8" fillId="1" borderId="3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0" fillId="38" borderId="5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6" fillId="34" borderId="31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46" borderId="70" xfId="0" applyFont="1" applyFill="1" applyBorder="1" applyAlignment="1">
      <alignment horizontal="center" vertical="center"/>
    </xf>
    <xf numFmtId="0" fontId="4" fillId="46" borderId="56" xfId="0" applyFont="1" applyFill="1" applyBorder="1" applyAlignment="1">
      <alignment horizontal="center" vertical="center"/>
    </xf>
    <xf numFmtId="0" fontId="4" fillId="46" borderId="57" xfId="0" applyFont="1" applyFill="1" applyBorder="1" applyAlignment="1">
      <alignment horizontal="center" vertical="center"/>
    </xf>
    <xf numFmtId="0" fontId="4" fillId="46" borderId="69" xfId="0" applyFont="1" applyFill="1" applyBorder="1" applyAlignment="1">
      <alignment horizontal="center" vertical="center"/>
    </xf>
    <xf numFmtId="0" fontId="4" fillId="46" borderId="52" xfId="0" applyFont="1" applyFill="1" applyBorder="1" applyAlignment="1">
      <alignment horizontal="center" vertical="center"/>
    </xf>
    <xf numFmtId="0" fontId="4" fillId="46" borderId="5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25" xfId="0" applyFont="1" applyFill="1" applyBorder="1" applyAlignment="1" quotePrefix="1">
      <alignment horizontal="left" vertical="center" wrapText="1"/>
    </xf>
    <xf numFmtId="0" fontId="67" fillId="0" borderId="45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67" fillId="0" borderId="36" xfId="0" applyFont="1" applyFill="1" applyBorder="1" applyAlignment="1">
      <alignment horizontal="left" vertical="center" wrapText="1"/>
    </xf>
    <xf numFmtId="0" fontId="4" fillId="46" borderId="29" xfId="0" applyFont="1" applyFill="1" applyBorder="1" applyAlignment="1">
      <alignment horizontal="center" vertical="center" wrapText="1"/>
    </xf>
    <xf numFmtId="0" fontId="4" fillId="46" borderId="31" xfId="0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 quotePrefix="1">
      <alignment horizontal="center" vertical="center" wrapText="1"/>
    </xf>
    <xf numFmtId="0" fontId="4" fillId="38" borderId="36" xfId="0" applyFont="1" applyFill="1" applyBorder="1" applyAlignment="1" quotePrefix="1">
      <alignment horizontal="center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38" borderId="44" xfId="0" applyFont="1" applyFill="1" applyBorder="1" applyAlignment="1" quotePrefix="1">
      <alignment horizontal="left" vertical="center" wrapText="1"/>
    </xf>
    <xf numFmtId="0" fontId="4" fillId="38" borderId="71" xfId="0" applyFont="1" applyFill="1" applyBorder="1" applyAlignment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73" xfId="0" applyFont="1" applyFill="1" applyBorder="1" applyAlignment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2" xfId="0" applyFont="1" applyBorder="1" applyAlignment="1" quotePrefix="1">
      <alignment horizontal="center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38" xfId="0" applyFont="1" applyFill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4" fillId="0" borderId="74" xfId="0" applyFont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8" borderId="45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47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38" borderId="61" xfId="0" applyFont="1" applyFill="1" applyBorder="1" applyAlignment="1" quotePrefix="1">
      <alignment horizontal="justify" vertical="justify" wrapText="1"/>
    </xf>
    <xf numFmtId="0" fontId="4" fillId="38" borderId="34" xfId="0" applyFont="1" applyFill="1" applyBorder="1" applyAlignment="1" quotePrefix="1">
      <alignment horizontal="justify" vertical="justify" wrapText="1"/>
    </xf>
    <xf numFmtId="0" fontId="4" fillId="38" borderId="35" xfId="0" applyFont="1" applyFill="1" applyBorder="1" applyAlignment="1" quotePrefix="1">
      <alignment horizontal="justify" vertical="justify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40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61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left" vertical="center" wrapText="1" shrinkToFit="1"/>
    </xf>
    <xf numFmtId="0" fontId="4" fillId="41" borderId="37" xfId="0" applyFont="1" applyFill="1" applyBorder="1" applyAlignment="1">
      <alignment horizontal="left" vertical="center" wrapText="1" shrinkToFit="1"/>
    </xf>
    <xf numFmtId="0" fontId="4" fillId="41" borderId="38" xfId="0" applyFont="1" applyFill="1" applyBorder="1" applyAlignment="1">
      <alignment horizontal="left" vertical="center" wrapText="1" shrinkToFi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68" xfId="0" applyFont="1" applyBorder="1" applyAlignment="1" quotePrefix="1">
      <alignment horizontal="left" vertical="center" wrapText="1"/>
    </xf>
    <xf numFmtId="0" fontId="4" fillId="0" borderId="78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67" fillId="0" borderId="47" xfId="0" applyNumberFormat="1" applyFont="1" applyFill="1" applyBorder="1" applyAlignment="1">
      <alignment horizontal="center" vertical="center"/>
    </xf>
    <xf numFmtId="3" fontId="67" fillId="0" borderId="38" xfId="0" applyNumberFormat="1" applyFont="1" applyFill="1" applyBorder="1" applyAlignment="1">
      <alignment horizontal="center" vertical="center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67" fillId="0" borderId="61" xfId="0" applyFont="1" applyFill="1" applyBorder="1" applyAlignment="1">
      <alignment horizontal="left" vertical="center"/>
    </xf>
    <xf numFmtId="0" fontId="67" fillId="0" borderId="34" xfId="0" applyFont="1" applyFill="1" applyBorder="1" applyAlignment="1">
      <alignment horizontal="left" vertical="center"/>
    </xf>
    <xf numFmtId="0" fontId="67" fillId="0" borderId="35" xfId="0" applyFont="1" applyFill="1" applyBorder="1" applyAlignment="1">
      <alignment horizontal="left" vertical="center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46" borderId="58" xfId="0" applyFont="1" applyFill="1" applyBorder="1" applyAlignment="1">
      <alignment horizontal="center" vertical="center" wrapText="1"/>
    </xf>
    <xf numFmtId="0" fontId="24" fillId="46" borderId="56" xfId="0" applyFont="1" applyFill="1" applyBorder="1" applyAlignment="1">
      <alignment horizontal="center" vertical="center" wrapText="1"/>
    </xf>
    <xf numFmtId="0" fontId="24" fillId="46" borderId="57" xfId="0" applyFont="1" applyFill="1" applyBorder="1" applyAlignment="1">
      <alignment horizontal="center" vertical="center" wrapText="1"/>
    </xf>
    <xf numFmtId="0" fontId="24" fillId="46" borderId="51" xfId="0" applyFont="1" applyFill="1" applyBorder="1" applyAlignment="1">
      <alignment horizontal="center" vertical="center" wrapText="1"/>
    </xf>
    <xf numFmtId="0" fontId="24" fillId="46" borderId="52" xfId="0" applyFont="1" applyFill="1" applyBorder="1" applyAlignment="1">
      <alignment horizontal="center" vertical="center" wrapText="1"/>
    </xf>
    <xf numFmtId="0" fontId="24" fillId="46" borderId="53" xfId="0" applyFont="1" applyFill="1" applyBorder="1" applyAlignment="1">
      <alignment horizontal="center" vertical="center" wrapText="1"/>
    </xf>
    <xf numFmtId="0" fontId="4" fillId="43" borderId="37" xfId="0" applyFont="1" applyFill="1" applyBorder="1" applyAlignment="1">
      <alignment horizontal="left" vertical="center"/>
    </xf>
    <xf numFmtId="0" fontId="4" fillId="43" borderId="38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 quotePrefix="1">
      <alignment horizontal="left" vertical="center" wrapText="1"/>
    </xf>
    <xf numFmtId="0" fontId="4" fillId="0" borderId="38" xfId="0" applyFont="1" applyBorder="1" applyAlignment="1" quotePrefix="1">
      <alignment horizontal="left" vertical="center" wrapText="1"/>
    </xf>
    <xf numFmtId="0" fontId="4" fillId="0" borderId="42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5" xfId="0" applyFont="1" applyBorder="1" applyAlignment="1" quotePrefix="1">
      <alignment horizontal="center" vertical="center" wrapText="1"/>
    </xf>
    <xf numFmtId="0" fontId="24" fillId="0" borderId="36" xfId="0" applyFont="1" applyBorder="1" applyAlignment="1" quotePrefix="1">
      <alignment horizontal="center" vertical="center" wrapText="1"/>
    </xf>
    <xf numFmtId="0" fontId="67" fillId="38" borderId="22" xfId="0" applyFont="1" applyFill="1" applyBorder="1" applyAlignment="1">
      <alignment horizontal="left" vertical="justify"/>
    </xf>
    <xf numFmtId="0" fontId="67" fillId="38" borderId="0" xfId="0" applyFont="1" applyFill="1" applyBorder="1" applyAlignment="1">
      <alignment horizontal="left" vertical="justify"/>
    </xf>
    <xf numFmtId="0" fontId="67" fillId="38" borderId="12" xfId="0" applyFont="1" applyFill="1" applyBorder="1" applyAlignment="1">
      <alignment horizontal="left" vertical="justify"/>
    </xf>
    <xf numFmtId="0" fontId="4" fillId="47" borderId="51" xfId="0" applyFont="1" applyFill="1" applyBorder="1" applyAlignment="1">
      <alignment horizontal="center"/>
    </xf>
    <xf numFmtId="0" fontId="4" fillId="47" borderId="52" xfId="0" applyFont="1" applyFill="1" applyBorder="1" applyAlignment="1">
      <alignment horizontal="center"/>
    </xf>
    <xf numFmtId="0" fontId="4" fillId="47" borderId="53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66" fillId="0" borderId="45" xfId="0" applyFont="1" applyBorder="1" applyAlignment="1" quotePrefix="1">
      <alignment horizontal="center" vertical="center" wrapText="1"/>
    </xf>
    <xf numFmtId="0" fontId="66" fillId="0" borderId="36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50" xfId="0" applyFont="1" applyBorder="1" applyAlignment="1" quotePrefix="1">
      <alignment horizontal="center" vertical="center" wrapText="1"/>
    </xf>
    <xf numFmtId="0" fontId="5" fillId="0" borderId="45" xfId="0" applyFont="1" applyBorder="1" applyAlignment="1" quotePrefix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8" borderId="47" xfId="0" applyFont="1" applyFill="1" applyBorder="1" applyAlignment="1">
      <alignment horizontal="center" vertical="center" wrapText="1"/>
    </xf>
    <xf numFmtId="0" fontId="24" fillId="48" borderId="37" xfId="0" applyFont="1" applyFill="1" applyBorder="1" applyAlignment="1">
      <alignment horizontal="center" vertical="center" wrapText="1"/>
    </xf>
    <xf numFmtId="0" fontId="24" fillId="48" borderId="38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24" fillId="46" borderId="58" xfId="0" applyFont="1" applyFill="1" applyBorder="1" applyAlignment="1">
      <alignment horizontal="center" vertical="center"/>
    </xf>
    <xf numFmtId="0" fontId="24" fillId="46" borderId="56" xfId="0" applyFont="1" applyFill="1" applyBorder="1" applyAlignment="1">
      <alignment horizontal="center" vertical="center"/>
    </xf>
    <xf numFmtId="0" fontId="24" fillId="46" borderId="57" xfId="0" applyFont="1" applyFill="1" applyBorder="1" applyAlignment="1">
      <alignment horizontal="center" vertical="center"/>
    </xf>
    <xf numFmtId="0" fontId="24" fillId="46" borderId="51" xfId="0" applyFont="1" applyFill="1" applyBorder="1" applyAlignment="1">
      <alignment horizontal="center" vertical="center"/>
    </xf>
    <xf numFmtId="0" fontId="24" fillId="46" borderId="52" xfId="0" applyFont="1" applyFill="1" applyBorder="1" applyAlignment="1">
      <alignment horizontal="center" vertical="center"/>
    </xf>
    <xf numFmtId="0" fontId="24" fillId="46" borderId="53" xfId="0" applyFont="1" applyFill="1" applyBorder="1" applyAlignment="1">
      <alignment horizontal="center" vertical="center"/>
    </xf>
    <xf numFmtId="0" fontId="24" fillId="0" borderId="47" xfId="0" applyFont="1" applyBorder="1" applyAlignment="1" quotePrefix="1">
      <alignment horizontal="center" vertical="center" wrapText="1"/>
    </xf>
    <xf numFmtId="0" fontId="24" fillId="0" borderId="38" xfId="0" applyFont="1" applyBorder="1" applyAlignment="1" quotePrefix="1">
      <alignment horizontal="center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7" fillId="37" borderId="29" xfId="0" applyFont="1" applyFill="1" applyBorder="1" applyAlignment="1">
      <alignment horizontal="center" wrapText="1"/>
    </xf>
    <xf numFmtId="0" fontId="17" fillId="37" borderId="31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266700</xdr:rowOff>
    </xdr:from>
    <xdr:to>
      <xdr:col>2</xdr:col>
      <xdr:colOff>457200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86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171450</xdr:rowOff>
    </xdr:from>
    <xdr:to>
      <xdr:col>2</xdr:col>
      <xdr:colOff>457200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0</xdr:col>
      <xdr:colOff>923925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tabSelected="1" zoomScale="70" zoomScaleNormal="70" zoomScalePageLayoutView="0" workbookViewId="0" topLeftCell="A40">
      <selection activeCell="E49" sqref="E49"/>
    </sheetView>
  </sheetViews>
  <sheetFormatPr defaultColWidth="11.00390625" defaultRowHeight="14.25"/>
  <cols>
    <col min="1" max="1" width="2.625" style="390" customWidth="1"/>
    <col min="2" max="3" width="11.00390625" style="122" customWidth="1"/>
    <col min="4" max="10" width="12.875" style="122" customWidth="1"/>
    <col min="11" max="12" width="12.25390625" style="122" customWidth="1"/>
    <col min="13" max="13" width="2.625" style="390" customWidth="1"/>
    <col min="14" max="14" width="11.00390625" style="458" customWidth="1"/>
    <col min="15" max="15" width="0" style="458" hidden="1" customWidth="1"/>
    <col min="16" max="16" width="13.375" style="458" hidden="1" customWidth="1"/>
    <col min="17" max="44" width="11.00390625" style="458" customWidth="1"/>
    <col min="45" max="16384" width="11.00390625" style="122" customWidth="1"/>
  </cols>
  <sheetData>
    <row r="1" spans="2:12" ht="12.75" customHeight="1" thickBo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2:12" ht="24.75" customHeight="1">
      <c r="B2" s="525"/>
      <c r="C2" s="526"/>
      <c r="D2" s="531" t="s">
        <v>360</v>
      </c>
      <c r="E2" s="532"/>
      <c r="F2" s="532"/>
      <c r="G2" s="532"/>
      <c r="H2" s="532"/>
      <c r="I2" s="532"/>
      <c r="J2" s="533"/>
      <c r="K2" s="540" t="s">
        <v>409</v>
      </c>
      <c r="L2" s="541"/>
    </row>
    <row r="3" spans="2:12" ht="24.75" customHeight="1" thickBot="1">
      <c r="B3" s="527"/>
      <c r="C3" s="528"/>
      <c r="D3" s="534"/>
      <c r="E3" s="535"/>
      <c r="F3" s="535"/>
      <c r="G3" s="535"/>
      <c r="H3" s="535"/>
      <c r="I3" s="535"/>
      <c r="J3" s="536"/>
      <c r="K3" s="542"/>
      <c r="L3" s="543"/>
    </row>
    <row r="4" spans="2:12" ht="24.75" customHeight="1">
      <c r="B4" s="527"/>
      <c r="C4" s="528"/>
      <c r="D4" s="534"/>
      <c r="E4" s="535"/>
      <c r="F4" s="535"/>
      <c r="G4" s="535"/>
      <c r="H4" s="535"/>
      <c r="I4" s="535"/>
      <c r="J4" s="536"/>
      <c r="K4" s="540" t="s">
        <v>361</v>
      </c>
      <c r="L4" s="541"/>
    </row>
    <row r="5" spans="2:12" ht="24.75" customHeight="1" thickBot="1">
      <c r="B5" s="529"/>
      <c r="C5" s="530"/>
      <c r="D5" s="537"/>
      <c r="E5" s="538"/>
      <c r="F5" s="538"/>
      <c r="G5" s="538"/>
      <c r="H5" s="538"/>
      <c r="I5" s="538"/>
      <c r="J5" s="539"/>
      <c r="K5" s="542"/>
      <c r="L5" s="543"/>
    </row>
    <row r="6" spans="2:12" ht="22.5" customHeight="1" thickBot="1">
      <c r="B6" s="485" t="s">
        <v>362</v>
      </c>
      <c r="C6" s="486"/>
      <c r="D6" s="486"/>
      <c r="E6" s="486"/>
      <c r="F6" s="486"/>
      <c r="G6" s="486"/>
      <c r="H6" s="486"/>
      <c r="I6" s="486"/>
      <c r="J6" s="486"/>
      <c r="K6" s="486"/>
      <c r="L6" s="487"/>
    </row>
    <row r="7" spans="2:12" ht="15.75" customHeight="1" thickBot="1">
      <c r="B7" s="485" t="s">
        <v>363</v>
      </c>
      <c r="C7" s="486"/>
      <c r="D7" s="486"/>
      <c r="E7" s="486"/>
      <c r="F7" s="486"/>
      <c r="G7" s="486"/>
      <c r="H7" s="486"/>
      <c r="I7" s="486"/>
      <c r="J7" s="486"/>
      <c r="K7" s="486"/>
      <c r="L7" s="487"/>
    </row>
    <row r="8" spans="2:12" ht="97.5" customHeight="1" thickBot="1">
      <c r="B8" s="516" t="s">
        <v>364</v>
      </c>
      <c r="C8" s="517"/>
      <c r="D8" s="517"/>
      <c r="E8" s="517"/>
      <c r="F8" s="517"/>
      <c r="G8" s="517"/>
      <c r="H8" s="517"/>
      <c r="I8" s="517"/>
      <c r="J8" s="517"/>
      <c r="K8" s="517"/>
      <c r="L8" s="518"/>
    </row>
    <row r="9" spans="2:12" ht="15.75" customHeight="1" thickBot="1">
      <c r="B9" s="485" t="s">
        <v>365</v>
      </c>
      <c r="C9" s="486"/>
      <c r="D9" s="486"/>
      <c r="E9" s="486"/>
      <c r="F9" s="486"/>
      <c r="G9" s="486"/>
      <c r="H9" s="486"/>
      <c r="I9" s="486"/>
      <c r="J9" s="486"/>
      <c r="K9" s="486"/>
      <c r="L9" s="487"/>
    </row>
    <row r="10" spans="2:12" ht="15" thickBot="1">
      <c r="B10" s="519" t="s">
        <v>366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1"/>
    </row>
    <row r="11" spans="2:12" ht="15.75" customHeight="1" thickBot="1">
      <c r="B11" s="485" t="s">
        <v>367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4"/>
    </row>
    <row r="12" spans="2:12" ht="15" thickBot="1">
      <c r="B12" s="522" t="s">
        <v>368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4"/>
    </row>
    <row r="13" spans="2:12" ht="15.75" customHeight="1" thickBot="1">
      <c r="B13" s="485" t="s">
        <v>369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4"/>
    </row>
    <row r="14" spans="2:12" ht="15" thickBot="1">
      <c r="B14" s="510" t="s">
        <v>370</v>
      </c>
      <c r="C14" s="511"/>
      <c r="D14" s="511"/>
      <c r="E14" s="511"/>
      <c r="F14" s="511"/>
      <c r="G14" s="511"/>
      <c r="H14" s="511"/>
      <c r="I14" s="511"/>
      <c r="J14" s="511"/>
      <c r="K14" s="511"/>
      <c r="L14" s="512"/>
    </row>
    <row r="15" spans="2:12" ht="15.75" customHeight="1" thickBot="1">
      <c r="B15" s="485" t="s">
        <v>371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4"/>
    </row>
    <row r="16" spans="2:12" ht="15" thickBot="1">
      <c r="B16" s="510" t="s">
        <v>372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2"/>
    </row>
    <row r="17" spans="2:12" ht="36" customHeight="1" thickBot="1">
      <c r="B17" s="485" t="s">
        <v>373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7"/>
    </row>
    <row r="18" spans="2:12" ht="52.5" customHeight="1">
      <c r="B18" s="488" t="s">
        <v>374</v>
      </c>
      <c r="C18" s="489"/>
      <c r="D18" s="515"/>
      <c r="E18" s="494" t="s">
        <v>410</v>
      </c>
      <c r="F18" s="492"/>
      <c r="G18" s="492"/>
      <c r="H18" s="492"/>
      <c r="I18" s="492"/>
      <c r="J18" s="492"/>
      <c r="K18" s="492"/>
      <c r="L18" s="493"/>
    </row>
    <row r="19" spans="2:12" ht="52.5" customHeight="1">
      <c r="B19" s="467" t="s">
        <v>375</v>
      </c>
      <c r="C19" s="468"/>
      <c r="D19" s="508"/>
      <c r="E19" s="509" t="s">
        <v>411</v>
      </c>
      <c r="F19" s="471"/>
      <c r="G19" s="471"/>
      <c r="H19" s="471"/>
      <c r="I19" s="471"/>
      <c r="J19" s="471"/>
      <c r="K19" s="471"/>
      <c r="L19" s="472"/>
    </row>
    <row r="20" spans="2:12" ht="52.5" customHeight="1">
      <c r="B20" s="467" t="s">
        <v>376</v>
      </c>
      <c r="C20" s="468"/>
      <c r="D20" s="508"/>
      <c r="E20" s="495" t="s">
        <v>377</v>
      </c>
      <c r="F20" s="471"/>
      <c r="G20" s="471"/>
      <c r="H20" s="471"/>
      <c r="I20" s="471"/>
      <c r="J20" s="471"/>
      <c r="K20" s="471"/>
      <c r="L20" s="472"/>
    </row>
    <row r="21" spans="2:12" ht="52.5" customHeight="1">
      <c r="B21" s="467" t="s">
        <v>378</v>
      </c>
      <c r="C21" s="468"/>
      <c r="D21" s="508"/>
      <c r="E21" s="509" t="s">
        <v>379</v>
      </c>
      <c r="F21" s="471"/>
      <c r="G21" s="471"/>
      <c r="H21" s="471"/>
      <c r="I21" s="471"/>
      <c r="J21" s="471"/>
      <c r="K21" s="471"/>
      <c r="L21" s="472"/>
    </row>
    <row r="22" spans="2:12" ht="52.5" customHeight="1" thickBot="1">
      <c r="B22" s="473" t="s">
        <v>380</v>
      </c>
      <c r="C22" s="474"/>
      <c r="D22" s="500"/>
      <c r="E22" s="501" t="s">
        <v>381</v>
      </c>
      <c r="F22" s="477"/>
      <c r="G22" s="477"/>
      <c r="H22" s="477"/>
      <c r="I22" s="477"/>
      <c r="J22" s="477"/>
      <c r="K22" s="477"/>
      <c r="L22" s="478"/>
    </row>
    <row r="23" spans="2:12" ht="14.25" customHeight="1">
      <c r="B23" s="502" t="s">
        <v>382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4"/>
    </row>
    <row r="24" spans="2:12" ht="19.5" customHeight="1" thickBot="1">
      <c r="B24" s="505"/>
      <c r="C24" s="506"/>
      <c r="D24" s="506"/>
      <c r="E24" s="506"/>
      <c r="F24" s="506"/>
      <c r="G24" s="506"/>
      <c r="H24" s="506"/>
      <c r="I24" s="506"/>
      <c r="J24" s="506"/>
      <c r="K24" s="506"/>
      <c r="L24" s="507"/>
    </row>
    <row r="25" spans="2:12" ht="31.5" customHeight="1" thickBot="1">
      <c r="B25" s="485" t="s">
        <v>407</v>
      </c>
      <c r="C25" s="486"/>
      <c r="D25" s="486"/>
      <c r="E25" s="486"/>
      <c r="F25" s="486"/>
      <c r="G25" s="486"/>
      <c r="H25" s="486"/>
      <c r="I25" s="486"/>
      <c r="J25" s="486"/>
      <c r="K25" s="486"/>
      <c r="L25" s="487"/>
    </row>
    <row r="26" spans="2:12" ht="52.5" customHeight="1">
      <c r="B26" s="488" t="s">
        <v>376</v>
      </c>
      <c r="C26" s="489"/>
      <c r="D26" s="490"/>
      <c r="E26" s="494" t="s">
        <v>383</v>
      </c>
      <c r="F26" s="492"/>
      <c r="G26" s="492"/>
      <c r="H26" s="492"/>
      <c r="I26" s="492"/>
      <c r="J26" s="492"/>
      <c r="K26" s="492"/>
      <c r="L26" s="493"/>
    </row>
    <row r="27" spans="2:16" ht="52.5" customHeight="1">
      <c r="B27" s="467" t="s">
        <v>384</v>
      </c>
      <c r="C27" s="468"/>
      <c r="D27" s="469"/>
      <c r="E27" s="497" t="s">
        <v>385</v>
      </c>
      <c r="F27" s="498"/>
      <c r="G27" s="498"/>
      <c r="H27" s="498"/>
      <c r="I27" s="498"/>
      <c r="J27" s="498"/>
      <c r="K27" s="498"/>
      <c r="L27" s="499"/>
      <c r="O27" s="459">
        <v>515000</v>
      </c>
      <c r="P27" s="459">
        <f>+O27*(1+4%)</f>
        <v>535600</v>
      </c>
    </row>
    <row r="28" spans="2:16" ht="52.5" customHeight="1">
      <c r="B28" s="467" t="s">
        <v>380</v>
      </c>
      <c r="C28" s="468"/>
      <c r="D28" s="469"/>
      <c r="E28" s="497" t="s">
        <v>386</v>
      </c>
      <c r="F28" s="498"/>
      <c r="G28" s="498"/>
      <c r="H28" s="498"/>
      <c r="I28" s="498"/>
      <c r="J28" s="498"/>
      <c r="K28" s="498"/>
      <c r="L28" s="499"/>
      <c r="O28" s="459"/>
      <c r="P28" s="459"/>
    </row>
    <row r="29" spans="2:16" ht="59.25" customHeight="1" thickBot="1">
      <c r="B29" s="473" t="s">
        <v>387</v>
      </c>
      <c r="C29" s="474"/>
      <c r="D29" s="475"/>
      <c r="E29" s="496" t="s">
        <v>408</v>
      </c>
      <c r="F29" s="477"/>
      <c r="G29" s="477"/>
      <c r="H29" s="477"/>
      <c r="I29" s="477"/>
      <c r="J29" s="477"/>
      <c r="K29" s="477"/>
      <c r="L29" s="478"/>
      <c r="O29" s="459">
        <v>535600</v>
      </c>
      <c r="P29" s="460">
        <f>+O29*30000</f>
        <v>16068000000</v>
      </c>
    </row>
    <row r="30" spans="2:12" ht="16.5" thickBot="1">
      <c r="B30" s="485" t="s">
        <v>388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7"/>
    </row>
    <row r="31" spans="2:12" ht="52.5" customHeight="1">
      <c r="B31" s="488" t="s">
        <v>389</v>
      </c>
      <c r="C31" s="489"/>
      <c r="D31" s="490"/>
      <c r="E31" s="494" t="s">
        <v>390</v>
      </c>
      <c r="F31" s="492"/>
      <c r="G31" s="492"/>
      <c r="H31" s="492"/>
      <c r="I31" s="492"/>
      <c r="J31" s="492"/>
      <c r="K31" s="492"/>
      <c r="L31" s="493"/>
    </row>
    <row r="32" spans="2:12" ht="52.5" customHeight="1">
      <c r="B32" s="467" t="s">
        <v>384</v>
      </c>
      <c r="C32" s="468"/>
      <c r="D32" s="469"/>
      <c r="E32" s="495" t="s">
        <v>391</v>
      </c>
      <c r="F32" s="471"/>
      <c r="G32" s="471"/>
      <c r="H32" s="471"/>
      <c r="I32" s="471"/>
      <c r="J32" s="471"/>
      <c r="K32" s="471"/>
      <c r="L32" s="472"/>
    </row>
    <row r="33" spans="2:12" ht="52.5" customHeight="1" thickBot="1">
      <c r="B33" s="473" t="s">
        <v>380</v>
      </c>
      <c r="C33" s="474"/>
      <c r="D33" s="475"/>
      <c r="E33" s="496" t="s">
        <v>392</v>
      </c>
      <c r="F33" s="477"/>
      <c r="G33" s="477"/>
      <c r="H33" s="477"/>
      <c r="I33" s="477"/>
      <c r="J33" s="477"/>
      <c r="K33" s="477"/>
      <c r="L33" s="478"/>
    </row>
    <row r="34" spans="2:12" ht="16.5" thickBot="1">
      <c r="B34" s="485" t="s">
        <v>393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7"/>
    </row>
    <row r="35" spans="2:12" ht="93.75" customHeight="1">
      <c r="B35" s="488" t="s">
        <v>394</v>
      </c>
      <c r="C35" s="489"/>
      <c r="D35" s="490"/>
      <c r="E35" s="491" t="s">
        <v>412</v>
      </c>
      <c r="F35" s="492"/>
      <c r="G35" s="492"/>
      <c r="H35" s="492"/>
      <c r="I35" s="492"/>
      <c r="J35" s="492"/>
      <c r="K35" s="492"/>
      <c r="L35" s="493"/>
    </row>
    <row r="36" spans="2:12" ht="94.5" customHeight="1">
      <c r="B36" s="467" t="s">
        <v>395</v>
      </c>
      <c r="C36" s="468"/>
      <c r="D36" s="469"/>
      <c r="E36" s="470" t="s">
        <v>413</v>
      </c>
      <c r="F36" s="471"/>
      <c r="G36" s="471"/>
      <c r="H36" s="471"/>
      <c r="I36" s="471"/>
      <c r="J36" s="471"/>
      <c r="K36" s="471"/>
      <c r="L36" s="472"/>
    </row>
    <row r="37" spans="2:12" ht="165" customHeight="1">
      <c r="B37" s="467" t="s">
        <v>376</v>
      </c>
      <c r="C37" s="468"/>
      <c r="D37" s="469"/>
      <c r="E37" s="470" t="s">
        <v>396</v>
      </c>
      <c r="F37" s="471"/>
      <c r="G37" s="471"/>
      <c r="H37" s="471"/>
      <c r="I37" s="471"/>
      <c r="J37" s="471"/>
      <c r="K37" s="471"/>
      <c r="L37" s="472"/>
    </row>
    <row r="38" spans="2:12" ht="116.25" customHeight="1">
      <c r="B38" s="467" t="s">
        <v>384</v>
      </c>
      <c r="C38" s="468"/>
      <c r="D38" s="469"/>
      <c r="E38" s="470" t="s">
        <v>397</v>
      </c>
      <c r="F38" s="471"/>
      <c r="G38" s="471"/>
      <c r="H38" s="471"/>
      <c r="I38" s="471"/>
      <c r="J38" s="471"/>
      <c r="K38" s="471"/>
      <c r="L38" s="472"/>
    </row>
    <row r="39" spans="2:12" ht="75" customHeight="1" thickBot="1">
      <c r="B39" s="473" t="s">
        <v>380</v>
      </c>
      <c r="C39" s="474"/>
      <c r="D39" s="475"/>
      <c r="E39" s="476" t="s">
        <v>398</v>
      </c>
      <c r="F39" s="477"/>
      <c r="G39" s="477"/>
      <c r="H39" s="477"/>
      <c r="I39" s="477"/>
      <c r="J39" s="477"/>
      <c r="K39" s="477"/>
      <c r="L39" s="478"/>
    </row>
    <row r="40" spans="2:12" ht="16.5" thickBot="1">
      <c r="B40" s="485" t="s">
        <v>399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7"/>
    </row>
    <row r="41" spans="2:12" ht="35.25" customHeight="1">
      <c r="B41" s="488" t="s">
        <v>376</v>
      </c>
      <c r="C41" s="489"/>
      <c r="D41" s="490"/>
      <c r="E41" s="491" t="s">
        <v>400</v>
      </c>
      <c r="F41" s="492"/>
      <c r="G41" s="492"/>
      <c r="H41" s="492"/>
      <c r="I41" s="492"/>
      <c r="J41" s="492"/>
      <c r="K41" s="492"/>
      <c r="L41" s="493"/>
    </row>
    <row r="42" spans="2:12" ht="31.5" customHeight="1">
      <c r="B42" s="467" t="s">
        <v>384</v>
      </c>
      <c r="C42" s="468"/>
      <c r="D42" s="469"/>
      <c r="E42" s="470" t="s">
        <v>401</v>
      </c>
      <c r="F42" s="471"/>
      <c r="G42" s="471"/>
      <c r="H42" s="471"/>
      <c r="I42" s="471"/>
      <c r="J42" s="471"/>
      <c r="K42" s="471"/>
      <c r="L42" s="472"/>
    </row>
    <row r="43" spans="2:12" ht="76.5" customHeight="1" thickBot="1">
      <c r="B43" s="473" t="s">
        <v>380</v>
      </c>
      <c r="C43" s="474"/>
      <c r="D43" s="475"/>
      <c r="E43" s="476" t="s">
        <v>402</v>
      </c>
      <c r="F43" s="477"/>
      <c r="G43" s="477"/>
      <c r="H43" s="477"/>
      <c r="I43" s="477"/>
      <c r="J43" s="477"/>
      <c r="K43" s="477"/>
      <c r="L43" s="478"/>
    </row>
    <row r="44" spans="2:12" ht="31.5" customHeight="1" thickBot="1">
      <c r="B44" s="485" t="s">
        <v>403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7"/>
    </row>
    <row r="45" spans="2:12" ht="52.5" customHeight="1">
      <c r="B45" s="488" t="s">
        <v>376</v>
      </c>
      <c r="C45" s="489"/>
      <c r="D45" s="490"/>
      <c r="E45" s="491" t="s">
        <v>404</v>
      </c>
      <c r="F45" s="492"/>
      <c r="G45" s="492"/>
      <c r="H45" s="492"/>
      <c r="I45" s="492"/>
      <c r="J45" s="492"/>
      <c r="K45" s="492"/>
      <c r="L45" s="493"/>
    </row>
    <row r="46" spans="2:12" ht="52.5" customHeight="1">
      <c r="B46" s="467" t="s">
        <v>384</v>
      </c>
      <c r="C46" s="468"/>
      <c r="D46" s="469"/>
      <c r="E46" s="470" t="s">
        <v>405</v>
      </c>
      <c r="F46" s="471"/>
      <c r="G46" s="471"/>
      <c r="H46" s="471"/>
      <c r="I46" s="471"/>
      <c r="J46" s="471"/>
      <c r="K46" s="471"/>
      <c r="L46" s="472"/>
    </row>
    <row r="47" spans="2:12" ht="47.25" customHeight="1" thickBot="1">
      <c r="B47" s="473" t="s">
        <v>380</v>
      </c>
      <c r="C47" s="474"/>
      <c r="D47" s="475"/>
      <c r="E47" s="476" t="s">
        <v>406</v>
      </c>
      <c r="F47" s="477"/>
      <c r="G47" s="477"/>
      <c r="H47" s="477"/>
      <c r="I47" s="477"/>
      <c r="J47" s="477"/>
      <c r="K47" s="477"/>
      <c r="L47" s="478"/>
    </row>
    <row r="48" spans="1:44" s="1" customFormat="1" ht="25.5" customHeight="1" thickBot="1">
      <c r="A48" s="45"/>
      <c r="B48" s="479" t="s">
        <v>262</v>
      </c>
      <c r="C48" s="480"/>
      <c r="D48" s="481"/>
      <c r="E48" s="482">
        <v>40626</v>
      </c>
      <c r="F48" s="483"/>
      <c r="G48" s="483"/>
      <c r="H48" s="483"/>
      <c r="I48" s="483"/>
      <c r="J48" s="483"/>
      <c r="K48" s="483"/>
      <c r="L48" s="484"/>
      <c r="M48" s="390"/>
      <c r="N48" s="461"/>
      <c r="O48" s="461"/>
      <c r="P48" s="461"/>
      <c r="Q48" s="462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</row>
    <row r="49" spans="2:12" ht="14.25"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</row>
    <row r="50" s="458" customFormat="1" ht="14.25"/>
    <row r="51" s="458" customFormat="1" ht="14.25"/>
    <row r="52" s="458" customFormat="1" ht="14.25"/>
    <row r="53" s="458" customFormat="1" ht="14.25"/>
    <row r="54" s="458" customFormat="1" ht="14.25"/>
    <row r="55" s="458" customFormat="1" ht="14.25"/>
    <row r="56" s="458" customFormat="1" ht="14.25"/>
    <row r="57" s="458" customFormat="1" ht="14.25"/>
    <row r="58" s="458" customFormat="1" ht="14.25"/>
    <row r="59" s="458" customFormat="1" ht="14.25"/>
    <row r="60" s="458" customFormat="1" ht="14.25"/>
    <row r="61" s="458" customFormat="1" ht="14.25"/>
    <row r="62" s="458" customFormat="1" ht="14.25"/>
    <row r="63" s="458" customFormat="1" ht="14.25"/>
    <row r="64" s="458" customFormat="1" ht="14.25"/>
    <row r="65" s="458" customFormat="1" ht="14.25"/>
    <row r="66" s="458" customFormat="1" ht="14.25"/>
    <row r="67" s="458" customFormat="1" ht="14.25"/>
    <row r="68" s="458" customFormat="1" ht="14.25"/>
    <row r="69" s="458" customFormat="1" ht="14.25"/>
    <row r="70" s="458" customFormat="1" ht="14.25"/>
    <row r="71" s="458" customFormat="1" ht="14.25"/>
    <row r="72" s="458" customFormat="1" ht="14.25"/>
    <row r="73" s="458" customFormat="1" ht="14.25"/>
    <row r="74" s="458" customFormat="1" ht="14.25"/>
    <row r="75" s="458" customFormat="1" ht="14.25"/>
    <row r="76" s="458" customFormat="1" ht="14.25"/>
    <row r="77" s="458" customFormat="1" ht="14.25"/>
    <row r="78" s="458" customFormat="1" ht="14.25"/>
    <row r="79" s="458" customFormat="1" ht="14.25"/>
    <row r="80" s="458" customFormat="1" ht="14.25"/>
    <row r="81" s="458" customFormat="1" ht="14.25"/>
    <row r="82" s="458" customFormat="1" ht="14.25"/>
    <row r="83" s="458" customFormat="1" ht="14.25"/>
    <row r="84" s="458" customFormat="1" ht="14.25"/>
    <row r="85" s="458" customFormat="1" ht="14.25"/>
    <row r="86" s="458" customFormat="1" ht="14.25"/>
    <row r="87" s="458" customFormat="1" ht="14.25"/>
    <row r="88" s="458" customFormat="1" ht="14.25"/>
    <row r="89" s="458" customFormat="1" ht="14.25"/>
    <row r="90" s="458" customFormat="1" ht="14.25"/>
    <row r="91" s="458" customFormat="1" ht="14.25"/>
    <row r="92" s="458" customFormat="1" ht="14.25"/>
    <row r="93" s="458" customFormat="1" ht="14.25"/>
    <row r="94" s="458" customFormat="1" ht="14.25"/>
    <row r="95" s="458" customFormat="1" ht="14.25"/>
    <row r="96" s="458" customFormat="1" ht="14.25"/>
    <row r="97" s="458" customFormat="1" ht="14.25"/>
    <row r="98" s="458" customFormat="1" ht="14.25"/>
    <row r="99" s="458" customFormat="1" ht="14.25"/>
    <row r="100" s="458" customFormat="1" ht="14.25"/>
    <row r="101" s="458" customFormat="1" ht="14.25"/>
    <row r="102" s="458" customFormat="1" ht="14.25"/>
    <row r="103" s="458" customFormat="1" ht="14.25"/>
    <row r="104" s="458" customFormat="1" ht="14.25"/>
    <row r="105" s="458" customFormat="1" ht="14.25"/>
    <row r="106" s="458" customFormat="1" ht="14.25"/>
    <row r="107" s="458" customFormat="1" ht="14.25"/>
    <row r="108" s="458" customFormat="1" ht="14.25"/>
    <row r="109" s="458" customFormat="1" ht="14.25"/>
    <row r="110" s="458" customFormat="1" ht="14.25"/>
    <row r="111" s="458" customFormat="1" ht="14.25"/>
    <row r="112" s="458" customFormat="1" ht="14.25"/>
    <row r="113" s="458" customFormat="1" ht="14.25"/>
    <row r="114" s="458" customFormat="1" ht="14.25"/>
    <row r="115" s="458" customFormat="1" ht="14.25"/>
    <row r="116" s="458" customFormat="1" ht="14.25"/>
    <row r="117" s="458" customFormat="1" ht="14.25"/>
    <row r="118" s="458" customFormat="1" ht="14.25"/>
    <row r="119" s="458" customFormat="1" ht="14.25"/>
    <row r="120" s="458" customFormat="1" ht="14.25"/>
    <row r="121" s="458" customFormat="1" ht="14.25"/>
    <row r="122" s="458" customFormat="1" ht="14.25"/>
    <row r="123" s="458" customFormat="1" ht="14.25"/>
    <row r="124" s="458" customFormat="1" ht="14.25"/>
    <row r="125" s="458" customFormat="1" ht="14.25"/>
    <row r="126" s="458" customFormat="1" ht="14.25"/>
    <row r="127" s="458" customFormat="1" ht="14.25"/>
    <row r="128" s="458" customFormat="1" ht="14.25"/>
    <row r="129" s="458" customFormat="1" ht="14.25"/>
    <row r="130" s="458" customFormat="1" ht="14.25"/>
    <row r="131" s="458" customFormat="1" ht="14.25"/>
    <row r="132" s="458" customFormat="1" ht="14.25"/>
    <row r="133" s="458" customFormat="1" ht="14.25"/>
    <row r="134" s="458" customFormat="1" ht="14.25"/>
    <row r="135" s="458" customFormat="1" ht="14.25"/>
    <row r="136" s="458" customFormat="1" ht="14.25"/>
    <row r="137" s="458" customFormat="1" ht="14.25"/>
    <row r="138" s="458" customFormat="1" ht="14.25"/>
    <row r="139" s="458" customFormat="1" ht="14.25"/>
    <row r="140" s="458" customFormat="1" ht="14.25"/>
    <row r="141" s="458" customFormat="1" ht="14.25"/>
    <row r="142" s="458" customFormat="1" ht="14.25"/>
    <row r="143" s="458" customFormat="1" ht="14.25"/>
    <row r="144" s="458" customFormat="1" ht="14.25"/>
    <row r="145" s="458" customFormat="1" ht="14.25"/>
    <row r="146" s="458" customFormat="1" ht="14.25"/>
    <row r="147" s="458" customFormat="1" ht="14.25"/>
    <row r="148" s="458" customFormat="1" ht="14.25"/>
    <row r="149" s="458" customFormat="1" ht="14.25"/>
    <row r="150" s="458" customFormat="1" ht="14.25"/>
    <row r="151" s="458" customFormat="1" ht="14.25"/>
    <row r="152" s="458" customFormat="1" ht="14.25"/>
    <row r="153" s="458" customFormat="1" ht="14.25"/>
    <row r="154" s="458" customFormat="1" ht="14.25"/>
    <row r="155" s="458" customFormat="1" ht="14.25"/>
    <row r="156" s="458" customFormat="1" ht="14.25"/>
    <row r="157" s="458" customFormat="1" ht="14.25"/>
    <row r="158" s="458" customFormat="1" ht="14.25"/>
    <row r="159" s="458" customFormat="1" ht="14.25"/>
    <row r="160" s="458" customFormat="1" ht="14.25"/>
    <row r="161" s="458" customFormat="1" ht="14.25"/>
    <row r="162" s="458" customFormat="1" ht="14.25"/>
    <row r="163" s="458" customFormat="1" ht="14.25"/>
    <row r="164" s="458" customFormat="1" ht="14.25"/>
    <row r="165" s="458" customFormat="1" ht="14.25"/>
    <row r="166" s="458" customFormat="1" ht="14.25"/>
    <row r="167" s="458" customFormat="1" ht="14.25"/>
    <row r="168" s="458" customFormat="1" ht="14.25"/>
    <row r="169" s="458" customFormat="1" ht="14.25"/>
    <row r="170" s="458" customFormat="1" ht="14.25"/>
    <row r="171" s="458" customFormat="1" ht="14.25"/>
    <row r="172" s="458" customFormat="1" ht="14.25"/>
    <row r="173" s="458" customFormat="1" ht="14.25"/>
    <row r="174" s="458" customFormat="1" ht="14.25"/>
    <row r="175" s="458" customFormat="1" ht="14.25"/>
    <row r="176" s="458" customFormat="1" ht="14.25"/>
    <row r="177" s="458" customFormat="1" ht="14.25"/>
    <row r="178" s="458" customFormat="1" ht="14.25"/>
    <row r="179" s="458" customFormat="1" ht="14.25"/>
    <row r="180" s="458" customFormat="1" ht="14.25"/>
    <row r="181" s="458" customFormat="1" ht="14.25"/>
    <row r="182" s="458" customFormat="1" ht="14.25"/>
    <row r="183" s="458" customFormat="1" ht="14.25"/>
    <row r="184" s="458" customFormat="1" ht="14.25"/>
    <row r="185" s="458" customFormat="1" ht="14.25"/>
    <row r="186" s="458" customFormat="1" ht="14.25"/>
    <row r="187" s="458" customFormat="1" ht="14.25"/>
    <row r="188" s="458" customFormat="1" ht="14.25"/>
    <row r="189" s="458" customFormat="1" ht="14.25"/>
    <row r="190" s="458" customFormat="1" ht="14.25"/>
    <row r="191" s="458" customFormat="1" ht="14.25"/>
    <row r="192" s="458" customFormat="1" ht="14.25"/>
    <row r="193" s="458" customFormat="1" ht="14.25"/>
    <row r="194" s="458" customFormat="1" ht="14.25"/>
    <row r="195" s="458" customFormat="1" ht="14.25"/>
    <row r="196" s="458" customFormat="1" ht="14.25"/>
    <row r="197" s="458" customFormat="1" ht="14.25"/>
    <row r="198" s="458" customFormat="1" ht="14.25"/>
    <row r="199" s="458" customFormat="1" ht="14.25"/>
    <row r="200" s="458" customFormat="1" ht="14.25"/>
    <row r="201" s="458" customFormat="1" ht="14.25"/>
    <row r="202" s="458" customFormat="1" ht="14.25"/>
    <row r="203" s="458" customFormat="1" ht="14.25"/>
    <row r="204" s="458" customFormat="1" ht="14.25"/>
    <row r="205" s="458" customFormat="1" ht="14.25"/>
    <row r="206" s="458" customFormat="1" ht="14.25"/>
    <row r="207" s="458" customFormat="1" ht="14.25"/>
    <row r="208" s="458" customFormat="1" ht="14.25"/>
    <row r="209" s="458" customFormat="1" ht="14.25"/>
    <row r="210" s="458" customFormat="1" ht="14.25"/>
    <row r="211" s="458" customFormat="1" ht="14.25"/>
    <row r="212" s="458" customFormat="1" ht="14.25"/>
    <row r="213" s="458" customFormat="1" ht="14.25"/>
    <row r="214" s="458" customFormat="1" ht="14.25"/>
    <row r="215" s="458" customFormat="1" ht="14.25"/>
    <row r="216" s="458" customFormat="1" ht="14.25"/>
    <row r="217" s="458" customFormat="1" ht="14.25"/>
    <row r="218" s="458" customFormat="1" ht="14.25"/>
    <row r="219" s="458" customFormat="1" ht="14.25"/>
    <row r="220" s="458" customFormat="1" ht="14.25"/>
    <row r="221" s="458" customFormat="1" ht="14.25"/>
    <row r="222" s="458" customFormat="1" ht="14.25"/>
    <row r="223" s="458" customFormat="1" ht="14.25"/>
    <row r="224" s="458" customFormat="1" ht="14.25"/>
    <row r="225" s="458" customFormat="1" ht="14.25"/>
    <row r="226" s="458" customFormat="1" ht="14.25"/>
    <row r="227" s="458" customFormat="1" ht="14.25"/>
    <row r="228" s="458" customFormat="1" ht="14.25"/>
    <row r="229" s="458" customFormat="1" ht="14.25"/>
    <row r="230" s="458" customFormat="1" ht="14.25"/>
    <row r="231" s="458" customFormat="1" ht="14.25"/>
    <row r="232" s="458" customFormat="1" ht="14.25"/>
    <row r="233" s="458" customFormat="1" ht="14.25"/>
    <row r="234" s="458" customFormat="1" ht="14.25"/>
    <row r="235" s="458" customFormat="1" ht="14.25"/>
    <row r="236" s="458" customFormat="1" ht="14.25"/>
    <row r="237" s="458" customFormat="1" ht="14.25"/>
    <row r="238" s="458" customFormat="1" ht="14.25"/>
    <row r="239" s="458" customFormat="1" ht="14.25"/>
    <row r="240" s="458" customFormat="1" ht="14.25"/>
    <row r="241" s="458" customFormat="1" ht="14.25"/>
    <row r="242" s="458" customFormat="1" ht="14.25"/>
    <row r="243" s="458" customFormat="1" ht="14.25"/>
    <row r="244" s="458" customFormat="1" ht="14.25"/>
    <row r="245" s="458" customFormat="1" ht="14.25"/>
    <row r="246" s="458" customFormat="1" ht="14.25"/>
    <row r="247" s="458" customFormat="1" ht="14.25"/>
    <row r="248" s="458" customFormat="1" ht="14.25"/>
    <row r="249" s="458" customFormat="1" ht="14.25"/>
    <row r="250" s="458" customFormat="1" ht="14.25"/>
    <row r="251" s="458" customFormat="1" ht="14.25"/>
    <row r="252" s="458" customFormat="1" ht="14.25"/>
    <row r="253" s="458" customFormat="1" ht="14.25"/>
    <row r="254" s="458" customFormat="1" ht="14.25"/>
    <row r="255" s="458" customFormat="1" ht="14.25"/>
    <row r="256" s="458" customFormat="1" ht="14.25"/>
    <row r="257" s="458" customFormat="1" ht="14.25"/>
    <row r="258" s="458" customFormat="1" ht="14.25"/>
    <row r="259" s="458" customFormat="1" ht="14.25"/>
    <row r="260" s="458" customFormat="1" ht="14.25"/>
    <row r="261" s="458" customFormat="1" ht="14.25"/>
    <row r="262" s="458" customFormat="1" ht="14.25"/>
    <row r="263" s="458" customFormat="1" ht="14.25"/>
    <row r="264" s="458" customFormat="1" ht="14.25"/>
    <row r="265" s="458" customFormat="1" ht="14.25"/>
    <row r="266" s="458" customFormat="1" ht="14.25"/>
    <row r="267" s="458" customFormat="1" ht="14.25"/>
    <row r="268" s="458" customFormat="1" ht="14.25"/>
    <row r="269" s="458" customFormat="1" ht="14.25"/>
    <row r="270" s="458" customFormat="1" ht="14.25"/>
    <row r="271" s="458" customFormat="1" ht="14.25"/>
    <row r="272" s="458" customFormat="1" ht="14.25"/>
    <row r="273" s="458" customFormat="1" ht="14.25"/>
    <row r="274" s="458" customFormat="1" ht="14.25"/>
    <row r="275" s="458" customFormat="1" ht="14.25"/>
    <row r="276" s="458" customFormat="1" ht="14.25"/>
    <row r="277" s="458" customFormat="1" ht="14.25"/>
    <row r="278" s="458" customFormat="1" ht="14.25"/>
    <row r="279" s="458" customFormat="1" ht="14.25"/>
    <row r="280" s="458" customFormat="1" ht="14.25"/>
    <row r="281" s="458" customFormat="1" ht="14.25"/>
    <row r="282" s="458" customFormat="1" ht="14.25"/>
    <row r="283" s="458" customFormat="1" ht="14.25"/>
    <row r="284" s="458" customFormat="1" ht="14.25"/>
    <row r="285" s="458" customFormat="1" ht="14.25"/>
    <row r="286" s="458" customFormat="1" ht="14.25"/>
    <row r="287" s="458" customFormat="1" ht="14.25"/>
    <row r="288" s="458" customFormat="1" ht="14.25"/>
    <row r="289" s="458" customFormat="1" ht="14.25"/>
    <row r="290" s="458" customFormat="1" ht="14.25"/>
  </sheetData>
  <sheetProtection/>
  <mergeCells count="70">
    <mergeCell ref="B2:C5"/>
    <mergeCell ref="D2:J5"/>
    <mergeCell ref="K2:L3"/>
    <mergeCell ref="K4:L5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D18"/>
    <mergeCell ref="E18:L18"/>
    <mergeCell ref="B19:D19"/>
    <mergeCell ref="E19:L19"/>
    <mergeCell ref="B20:D20"/>
    <mergeCell ref="E20:L20"/>
    <mergeCell ref="B21:D21"/>
    <mergeCell ref="E21:L21"/>
    <mergeCell ref="B22:D22"/>
    <mergeCell ref="E22:L22"/>
    <mergeCell ref="B23:L24"/>
    <mergeCell ref="B25:L25"/>
    <mergeCell ref="B26:D26"/>
    <mergeCell ref="E26:L26"/>
    <mergeCell ref="B27:D27"/>
    <mergeCell ref="E27:L27"/>
    <mergeCell ref="B28:D28"/>
    <mergeCell ref="E28:L28"/>
    <mergeCell ref="B29:D29"/>
    <mergeCell ref="E29:L29"/>
    <mergeCell ref="B30:L30"/>
    <mergeCell ref="B31:D31"/>
    <mergeCell ref="E31:L31"/>
    <mergeCell ref="B32:D32"/>
    <mergeCell ref="E32:L32"/>
    <mergeCell ref="B33:D33"/>
    <mergeCell ref="E33:L33"/>
    <mergeCell ref="B34:L34"/>
    <mergeCell ref="B35:D35"/>
    <mergeCell ref="E35:L35"/>
    <mergeCell ref="B36:D36"/>
    <mergeCell ref="E36:L36"/>
    <mergeCell ref="B37:D37"/>
    <mergeCell ref="E37:L37"/>
    <mergeCell ref="B38:D38"/>
    <mergeCell ref="E38:L38"/>
    <mergeCell ref="B39:D39"/>
    <mergeCell ref="E39:L39"/>
    <mergeCell ref="B40:L40"/>
    <mergeCell ref="B41:D41"/>
    <mergeCell ref="E41:L41"/>
    <mergeCell ref="B42:D42"/>
    <mergeCell ref="E42:L42"/>
    <mergeCell ref="B43:D43"/>
    <mergeCell ref="E43:L43"/>
    <mergeCell ref="B44:L44"/>
    <mergeCell ref="B45:D45"/>
    <mergeCell ref="E45:L45"/>
    <mergeCell ref="B46:D46"/>
    <mergeCell ref="E46:L46"/>
    <mergeCell ref="B47:D47"/>
    <mergeCell ref="E47:L47"/>
    <mergeCell ref="B48:D48"/>
    <mergeCell ref="E48:L48"/>
  </mergeCells>
  <printOptions/>
  <pageMargins left="0.7" right="0.7" top="0.75" bottom="0.75" header="0.3" footer="0.3"/>
  <pageSetup horizontalDpi="600" verticalDpi="600" orientation="portrait" scale="60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7"/>
  <sheetViews>
    <sheetView showGridLines="0" view="pageBreakPreview" zoomScale="70" zoomScaleNormal="60" zoomScaleSheetLayoutView="70" zoomScalePageLayoutView="0" workbookViewId="0" topLeftCell="A1">
      <selection activeCell="N5" sqref="N5:P7"/>
    </sheetView>
  </sheetViews>
  <sheetFormatPr defaultColWidth="11.00390625" defaultRowHeight="14.25"/>
  <cols>
    <col min="1" max="1" width="2.625" style="45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5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5" customFormat="1" ht="13.5" thickBot="1">
      <c r="N1" s="53"/>
      <c r="O1" s="53"/>
      <c r="P1" s="54"/>
    </row>
    <row r="2" spans="2:16" ht="14.25" customHeight="1">
      <c r="B2" s="549"/>
      <c r="C2" s="550"/>
      <c r="D2" s="531" t="s">
        <v>260</v>
      </c>
      <c r="E2" s="564"/>
      <c r="F2" s="564"/>
      <c r="G2" s="564"/>
      <c r="H2" s="564"/>
      <c r="I2" s="564"/>
      <c r="J2" s="564"/>
      <c r="K2" s="564"/>
      <c r="L2" s="564"/>
      <c r="M2" s="565"/>
      <c r="N2" s="555" t="s">
        <v>416</v>
      </c>
      <c r="O2" s="556"/>
      <c r="P2" s="557"/>
    </row>
    <row r="3" spans="2:16" ht="14.25" customHeight="1">
      <c r="B3" s="551"/>
      <c r="C3" s="552"/>
      <c r="D3" s="566"/>
      <c r="E3" s="567"/>
      <c r="F3" s="567"/>
      <c r="G3" s="567"/>
      <c r="H3" s="567"/>
      <c r="I3" s="567"/>
      <c r="J3" s="567"/>
      <c r="K3" s="567"/>
      <c r="L3" s="567"/>
      <c r="M3" s="568"/>
      <c r="N3" s="558"/>
      <c r="O3" s="559"/>
      <c r="P3" s="560"/>
    </row>
    <row r="4" spans="2:16" ht="14.25" customHeight="1" thickBot="1">
      <c r="B4" s="551"/>
      <c r="C4" s="552"/>
      <c r="D4" s="566"/>
      <c r="E4" s="567"/>
      <c r="F4" s="567"/>
      <c r="G4" s="567"/>
      <c r="H4" s="567"/>
      <c r="I4" s="567"/>
      <c r="J4" s="567"/>
      <c r="K4" s="567"/>
      <c r="L4" s="567"/>
      <c r="M4" s="568"/>
      <c r="N4" s="561"/>
      <c r="O4" s="562"/>
      <c r="P4" s="563"/>
    </row>
    <row r="5" spans="2:16" ht="14.25" customHeight="1">
      <c r="B5" s="551"/>
      <c r="C5" s="552"/>
      <c r="D5" s="566"/>
      <c r="E5" s="567"/>
      <c r="F5" s="567"/>
      <c r="G5" s="567"/>
      <c r="H5" s="567"/>
      <c r="I5" s="567"/>
      <c r="J5" s="567"/>
      <c r="K5" s="567"/>
      <c r="L5" s="567"/>
      <c r="M5" s="568"/>
      <c r="N5" s="555" t="s">
        <v>268</v>
      </c>
      <c r="O5" s="556"/>
      <c r="P5" s="557"/>
    </row>
    <row r="6" spans="2:16" ht="14.25" customHeight="1">
      <c r="B6" s="551"/>
      <c r="C6" s="552"/>
      <c r="D6" s="566"/>
      <c r="E6" s="567"/>
      <c r="F6" s="567"/>
      <c r="G6" s="567"/>
      <c r="H6" s="567"/>
      <c r="I6" s="567"/>
      <c r="J6" s="567"/>
      <c r="K6" s="567"/>
      <c r="L6" s="567"/>
      <c r="M6" s="568"/>
      <c r="N6" s="558"/>
      <c r="O6" s="559"/>
      <c r="P6" s="560"/>
    </row>
    <row r="7" spans="2:19" ht="15" customHeight="1" thickBot="1">
      <c r="B7" s="553"/>
      <c r="C7" s="554"/>
      <c r="D7" s="569"/>
      <c r="E7" s="570"/>
      <c r="F7" s="570"/>
      <c r="G7" s="570"/>
      <c r="H7" s="570"/>
      <c r="I7" s="570"/>
      <c r="J7" s="570"/>
      <c r="K7" s="570"/>
      <c r="L7" s="570"/>
      <c r="M7" s="571"/>
      <c r="N7" s="561"/>
      <c r="O7" s="562"/>
      <c r="P7" s="563"/>
      <c r="S7" s="1" t="s">
        <v>348</v>
      </c>
    </row>
    <row r="8" spans="2:19" s="46" customFormat="1" ht="13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S8" s="433">
        <v>0.0438</v>
      </c>
    </row>
    <row r="9" spans="1:17" s="9" customFormat="1" ht="18.75" thickBot="1">
      <c r="A9" s="47"/>
      <c r="B9" s="577" t="s">
        <v>78</v>
      </c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9"/>
      <c r="Q9" s="47"/>
    </row>
    <row r="10" spans="1:17" s="38" customFormat="1" ht="63.75">
      <c r="A10" s="48"/>
      <c r="B10" s="71" t="s">
        <v>167</v>
      </c>
      <c r="C10" s="70" t="s">
        <v>0</v>
      </c>
      <c r="D10" s="70" t="s">
        <v>261</v>
      </c>
      <c r="E10" s="575" t="s">
        <v>166</v>
      </c>
      <c r="F10" s="580"/>
      <c r="G10" s="71" t="s">
        <v>167</v>
      </c>
      <c r="H10" s="70" t="s">
        <v>0</v>
      </c>
      <c r="I10" s="70" t="s">
        <v>173</v>
      </c>
      <c r="J10" s="575" t="s">
        <v>166</v>
      </c>
      <c r="K10" s="576"/>
      <c r="L10" s="383" t="s">
        <v>167</v>
      </c>
      <c r="M10" s="70" t="s">
        <v>0</v>
      </c>
      <c r="N10" s="70" t="s">
        <v>173</v>
      </c>
      <c r="O10" s="575" t="s">
        <v>166</v>
      </c>
      <c r="P10" s="576"/>
      <c r="Q10" s="48"/>
    </row>
    <row r="11" spans="1:17" s="38" customFormat="1" ht="15" customHeight="1">
      <c r="A11" s="48"/>
      <c r="B11" s="77">
        <v>131250</v>
      </c>
      <c r="C11" s="72" t="s">
        <v>136</v>
      </c>
      <c r="D11" s="76">
        <v>0.8</v>
      </c>
      <c r="E11" s="572">
        <v>18</v>
      </c>
      <c r="F11" s="573"/>
      <c r="G11" s="77">
        <v>111350</v>
      </c>
      <c r="H11" s="72" t="s">
        <v>154</v>
      </c>
      <c r="I11" s="76">
        <v>0.8</v>
      </c>
      <c r="J11" s="573">
        <v>12</v>
      </c>
      <c r="K11" s="574"/>
      <c r="L11" s="391">
        <v>121630</v>
      </c>
      <c r="M11" s="392" t="s">
        <v>153</v>
      </c>
      <c r="N11" s="393">
        <v>0.8</v>
      </c>
      <c r="O11" s="583">
        <v>24</v>
      </c>
      <c r="P11" s="584"/>
      <c r="Q11" s="48"/>
    </row>
    <row r="12" spans="1:21" s="38" customFormat="1" ht="15">
      <c r="A12" s="48"/>
      <c r="B12" s="77">
        <v>121030</v>
      </c>
      <c r="C12" s="72" t="s">
        <v>2</v>
      </c>
      <c r="D12" s="76">
        <v>0.8</v>
      </c>
      <c r="E12" s="572">
        <v>12</v>
      </c>
      <c r="F12" s="573"/>
      <c r="G12" s="77">
        <v>121270</v>
      </c>
      <c r="H12" s="72" t="s">
        <v>8</v>
      </c>
      <c r="I12" s="76">
        <v>0.8</v>
      </c>
      <c r="J12" s="573">
        <v>6</v>
      </c>
      <c r="K12" s="574"/>
      <c r="L12" s="391">
        <v>111500</v>
      </c>
      <c r="M12" s="392" t="s">
        <v>13</v>
      </c>
      <c r="N12" s="427">
        <v>7300000</v>
      </c>
      <c r="O12" s="583">
        <v>10</v>
      </c>
      <c r="P12" s="584"/>
      <c r="Q12" s="48"/>
      <c r="R12" s="1"/>
      <c r="U12" s="434">
        <f>7000000*(1+S8)</f>
        <v>7306600</v>
      </c>
    </row>
    <row r="13" spans="1:17" s="38" customFormat="1" ht="12.75">
      <c r="A13" s="48"/>
      <c r="B13" s="77">
        <v>121060</v>
      </c>
      <c r="C13" s="72" t="s">
        <v>3</v>
      </c>
      <c r="D13" s="76">
        <v>0.8</v>
      </c>
      <c r="E13" s="572">
        <v>6</v>
      </c>
      <c r="F13" s="573"/>
      <c r="G13" s="77">
        <v>121300</v>
      </c>
      <c r="H13" s="72" t="s">
        <v>9</v>
      </c>
      <c r="I13" s="76">
        <v>0.8</v>
      </c>
      <c r="J13" s="572">
        <v>6</v>
      </c>
      <c r="K13" s="581"/>
      <c r="L13" s="105">
        <v>111510</v>
      </c>
      <c r="M13" s="72" t="s">
        <v>155</v>
      </c>
      <c r="N13" s="394">
        <v>0.8</v>
      </c>
      <c r="O13" s="572">
        <v>10</v>
      </c>
      <c r="P13" s="581"/>
      <c r="Q13" s="48"/>
    </row>
    <row r="14" spans="1:17" s="38" customFormat="1" ht="12.75">
      <c r="A14" s="48"/>
      <c r="B14" s="77">
        <v>111050</v>
      </c>
      <c r="C14" s="72" t="s">
        <v>1</v>
      </c>
      <c r="D14" s="76">
        <v>0.8</v>
      </c>
      <c r="E14" s="572">
        <v>6</v>
      </c>
      <c r="F14" s="573"/>
      <c r="G14" s="77">
        <v>121330</v>
      </c>
      <c r="H14" s="72" t="s">
        <v>11</v>
      </c>
      <c r="I14" s="76">
        <v>0.8</v>
      </c>
      <c r="J14" s="572">
        <v>6</v>
      </c>
      <c r="K14" s="581"/>
      <c r="L14" s="105">
        <v>121600</v>
      </c>
      <c r="M14" s="72" t="s">
        <v>12</v>
      </c>
      <c r="N14" s="76">
        <v>0.8</v>
      </c>
      <c r="O14" s="572">
        <v>12</v>
      </c>
      <c r="P14" s="581"/>
      <c r="Q14" s="48"/>
    </row>
    <row r="15" spans="2:16" ht="24">
      <c r="B15" s="77">
        <v>121070</v>
      </c>
      <c r="C15" s="72" t="s">
        <v>4</v>
      </c>
      <c r="D15" s="76">
        <v>0.8</v>
      </c>
      <c r="E15" s="572">
        <v>6</v>
      </c>
      <c r="F15" s="573"/>
      <c r="G15" s="77">
        <v>111400</v>
      </c>
      <c r="H15" s="73" t="s">
        <v>333</v>
      </c>
      <c r="I15" s="427">
        <v>2300000</v>
      </c>
      <c r="J15" s="572">
        <v>7</v>
      </c>
      <c r="K15" s="581"/>
      <c r="L15" s="105">
        <v>121880</v>
      </c>
      <c r="M15" s="72" t="s">
        <v>146</v>
      </c>
      <c r="N15" s="76">
        <v>0.8</v>
      </c>
      <c r="O15" s="573">
        <v>12</v>
      </c>
      <c r="P15" s="574"/>
    </row>
    <row r="16" spans="2:21" ht="24">
      <c r="B16" s="77">
        <v>111100</v>
      </c>
      <c r="C16" s="72" t="s">
        <v>334</v>
      </c>
      <c r="D16" s="427">
        <v>3150000</v>
      </c>
      <c r="E16" s="572">
        <v>8</v>
      </c>
      <c r="F16" s="573"/>
      <c r="G16" s="77">
        <v>111410</v>
      </c>
      <c r="H16" s="73" t="s">
        <v>335</v>
      </c>
      <c r="I16" s="427">
        <v>2300000</v>
      </c>
      <c r="J16" s="572">
        <v>10</v>
      </c>
      <c r="K16" s="581"/>
      <c r="L16" s="105">
        <v>131110</v>
      </c>
      <c r="M16" s="72" t="s">
        <v>144</v>
      </c>
      <c r="N16" s="76">
        <v>0.8</v>
      </c>
      <c r="O16" s="573">
        <v>12</v>
      </c>
      <c r="P16" s="574"/>
      <c r="S16" s="434">
        <f>3000000*(1+S8)</f>
        <v>3131400</v>
      </c>
      <c r="U16" s="434">
        <f>2200000*(1+S8)</f>
        <v>2296360</v>
      </c>
    </row>
    <row r="17" spans="2:16" ht="24">
      <c r="B17" s="77">
        <v>131050</v>
      </c>
      <c r="C17" s="72" t="s">
        <v>138</v>
      </c>
      <c r="D17" s="76">
        <v>0.8</v>
      </c>
      <c r="E17" s="572">
        <v>15</v>
      </c>
      <c r="F17" s="573"/>
      <c r="G17" s="77">
        <v>111490</v>
      </c>
      <c r="H17" s="73" t="s">
        <v>336</v>
      </c>
      <c r="I17" s="427">
        <v>2300000</v>
      </c>
      <c r="J17" s="572">
        <v>7</v>
      </c>
      <c r="K17" s="581"/>
      <c r="L17" s="105">
        <v>110000</v>
      </c>
      <c r="M17" s="72" t="s">
        <v>164</v>
      </c>
      <c r="N17" s="76">
        <v>0.8</v>
      </c>
      <c r="O17" s="573">
        <v>24</v>
      </c>
      <c r="P17" s="574"/>
    </row>
    <row r="18" spans="2:19" ht="24">
      <c r="B18" s="77">
        <v>111150</v>
      </c>
      <c r="C18" s="72" t="s">
        <v>263</v>
      </c>
      <c r="D18" s="427">
        <v>3250000</v>
      </c>
      <c r="E18" s="572">
        <v>8</v>
      </c>
      <c r="F18" s="573"/>
      <c r="G18" s="77">
        <v>111430</v>
      </c>
      <c r="H18" s="73" t="s">
        <v>337</v>
      </c>
      <c r="I18" s="427">
        <v>2300000</v>
      </c>
      <c r="J18" s="572">
        <v>10</v>
      </c>
      <c r="K18" s="581"/>
      <c r="L18" s="105">
        <v>121420</v>
      </c>
      <c r="M18" s="72" t="s">
        <v>14</v>
      </c>
      <c r="N18" s="76">
        <v>0.8</v>
      </c>
      <c r="O18" s="573">
        <v>6</v>
      </c>
      <c r="P18" s="574"/>
      <c r="S18" s="434">
        <f>3100000*(1+S8)</f>
        <v>3235780</v>
      </c>
    </row>
    <row r="19" spans="2:19" ht="24.75" customHeight="1">
      <c r="B19" s="77">
        <v>111200</v>
      </c>
      <c r="C19" s="72" t="s">
        <v>264</v>
      </c>
      <c r="D19" s="427">
        <v>2600000</v>
      </c>
      <c r="E19" s="572">
        <v>8</v>
      </c>
      <c r="F19" s="573"/>
      <c r="G19" s="77">
        <v>111440</v>
      </c>
      <c r="H19" s="73" t="s">
        <v>338</v>
      </c>
      <c r="I19" s="427">
        <v>2300000</v>
      </c>
      <c r="J19" s="572">
        <v>7</v>
      </c>
      <c r="K19" s="581"/>
      <c r="L19" s="105">
        <v>121390</v>
      </c>
      <c r="M19" s="72" t="s">
        <v>15</v>
      </c>
      <c r="N19" s="76">
        <v>0.8</v>
      </c>
      <c r="O19" s="573">
        <v>6</v>
      </c>
      <c r="P19" s="574"/>
      <c r="S19" s="434">
        <f>2500000*(1+S8)</f>
        <v>2609500</v>
      </c>
    </row>
    <row r="20" spans="2:16" ht="24">
      <c r="B20" s="77">
        <v>121090</v>
      </c>
      <c r="C20" s="72" t="s">
        <v>5</v>
      </c>
      <c r="D20" s="76">
        <v>0.8</v>
      </c>
      <c r="E20" s="572">
        <v>6</v>
      </c>
      <c r="F20" s="573"/>
      <c r="G20" s="77">
        <v>111460</v>
      </c>
      <c r="H20" s="73" t="s">
        <v>339</v>
      </c>
      <c r="I20" s="427">
        <v>2300000</v>
      </c>
      <c r="J20" s="572">
        <v>10</v>
      </c>
      <c r="K20" s="581"/>
      <c r="L20" s="105">
        <v>121580</v>
      </c>
      <c r="M20" s="72" t="s">
        <v>141</v>
      </c>
      <c r="N20" s="76">
        <v>0.8</v>
      </c>
      <c r="O20" s="573">
        <v>6</v>
      </c>
      <c r="P20" s="574"/>
    </row>
    <row r="21" spans="2:21" ht="24">
      <c r="B21" s="77">
        <v>111250</v>
      </c>
      <c r="C21" s="72" t="s">
        <v>6</v>
      </c>
      <c r="D21" s="76">
        <v>0.8</v>
      </c>
      <c r="E21" s="572">
        <v>6</v>
      </c>
      <c r="F21" s="573"/>
      <c r="G21" s="77">
        <v>111470</v>
      </c>
      <c r="H21" s="73" t="s">
        <v>340</v>
      </c>
      <c r="I21" s="427">
        <v>2300000</v>
      </c>
      <c r="J21" s="572">
        <v>7</v>
      </c>
      <c r="K21" s="581"/>
      <c r="L21" s="105">
        <v>111550</v>
      </c>
      <c r="M21" s="72" t="s">
        <v>265</v>
      </c>
      <c r="N21" s="427">
        <v>1450000</v>
      </c>
      <c r="O21" s="573">
        <v>6</v>
      </c>
      <c r="P21" s="574"/>
      <c r="U21" s="434">
        <f>1400000*(1+S8)</f>
        <v>1461320</v>
      </c>
    </row>
    <row r="22" spans="2:21" ht="24">
      <c r="B22" s="77">
        <v>121150</v>
      </c>
      <c r="C22" s="72" t="s">
        <v>56</v>
      </c>
      <c r="D22" s="76">
        <v>0.8</v>
      </c>
      <c r="E22" s="572">
        <v>12</v>
      </c>
      <c r="F22" s="573"/>
      <c r="G22" s="77">
        <v>111480</v>
      </c>
      <c r="H22" s="73" t="s">
        <v>341</v>
      </c>
      <c r="I22" s="427">
        <v>2300000</v>
      </c>
      <c r="J22" s="572">
        <v>10</v>
      </c>
      <c r="K22" s="581"/>
      <c r="L22" s="105">
        <v>111600</v>
      </c>
      <c r="M22" s="72" t="s">
        <v>266</v>
      </c>
      <c r="N22" s="427">
        <v>1900000</v>
      </c>
      <c r="O22" s="573">
        <v>6</v>
      </c>
      <c r="P22" s="574"/>
      <c r="U22" s="434">
        <f>1800000*(1+S8)</f>
        <v>1878840</v>
      </c>
    </row>
    <row r="23" spans="2:21" ht="15">
      <c r="B23" s="77">
        <v>121180</v>
      </c>
      <c r="C23" s="72" t="s">
        <v>57</v>
      </c>
      <c r="D23" s="76">
        <v>0.8</v>
      </c>
      <c r="E23" s="572">
        <v>12</v>
      </c>
      <c r="F23" s="573"/>
      <c r="G23" s="77">
        <v>131150</v>
      </c>
      <c r="H23" s="72" t="s">
        <v>142</v>
      </c>
      <c r="I23" s="76">
        <v>0.8</v>
      </c>
      <c r="J23" s="572">
        <v>18</v>
      </c>
      <c r="K23" s="581"/>
      <c r="L23" s="105">
        <v>121680</v>
      </c>
      <c r="M23" s="72" t="s">
        <v>58</v>
      </c>
      <c r="N23" s="435">
        <v>7500000</v>
      </c>
      <c r="O23" s="573">
        <v>12</v>
      </c>
      <c r="P23" s="574"/>
      <c r="U23" s="434">
        <f>7500000*(1+S8)</f>
        <v>7828500</v>
      </c>
    </row>
    <row r="24" spans="2:21" ht="15">
      <c r="B24" s="77">
        <v>121610</v>
      </c>
      <c r="C24" s="72" t="s">
        <v>7</v>
      </c>
      <c r="D24" s="76">
        <v>0.8</v>
      </c>
      <c r="E24" s="572">
        <v>12</v>
      </c>
      <c r="F24" s="573"/>
      <c r="G24" s="77">
        <v>111450</v>
      </c>
      <c r="H24" s="72" t="s">
        <v>10</v>
      </c>
      <c r="I24" s="76">
        <v>0.8</v>
      </c>
      <c r="J24" s="572">
        <v>6</v>
      </c>
      <c r="K24" s="581"/>
      <c r="L24" s="105">
        <v>121690</v>
      </c>
      <c r="M24" s="72" t="s">
        <v>59</v>
      </c>
      <c r="N24" s="435">
        <v>8250000</v>
      </c>
      <c r="O24" s="573">
        <v>12</v>
      </c>
      <c r="P24" s="574"/>
      <c r="U24" s="434">
        <f>8250000*(1+S8)</f>
        <v>8611350</v>
      </c>
    </row>
    <row r="25" spans="2:16" ht="12.75">
      <c r="B25" s="77">
        <v>121620</v>
      </c>
      <c r="C25" s="72" t="s">
        <v>140</v>
      </c>
      <c r="D25" s="76">
        <v>0.8</v>
      </c>
      <c r="E25" s="572">
        <v>12</v>
      </c>
      <c r="F25" s="581"/>
      <c r="G25" s="77">
        <v>111800</v>
      </c>
      <c r="H25" s="72" t="s">
        <v>55</v>
      </c>
      <c r="I25" s="76">
        <v>0.8</v>
      </c>
      <c r="J25" s="572">
        <v>24</v>
      </c>
      <c r="K25" s="581"/>
      <c r="L25" s="105">
        <v>121450</v>
      </c>
      <c r="M25" s="72" t="s">
        <v>16</v>
      </c>
      <c r="N25" s="76">
        <v>0.8</v>
      </c>
      <c r="O25" s="573">
        <v>12</v>
      </c>
      <c r="P25" s="574"/>
    </row>
    <row r="26" spans="2:21" ht="15">
      <c r="B26" s="77">
        <v>121700</v>
      </c>
      <c r="C26" s="72" t="s">
        <v>126</v>
      </c>
      <c r="D26" s="76">
        <v>0.8</v>
      </c>
      <c r="E26" s="572">
        <v>12</v>
      </c>
      <c r="F26" s="581"/>
      <c r="G26" s="77">
        <v>121570</v>
      </c>
      <c r="H26" s="72" t="s">
        <v>137</v>
      </c>
      <c r="I26" s="76">
        <v>0.8</v>
      </c>
      <c r="J26" s="572">
        <v>6</v>
      </c>
      <c r="K26" s="581"/>
      <c r="L26" s="105">
        <v>131200</v>
      </c>
      <c r="M26" s="72" t="s">
        <v>143</v>
      </c>
      <c r="N26" s="427">
        <v>2100000</v>
      </c>
      <c r="O26" s="573">
        <v>18</v>
      </c>
      <c r="P26" s="574"/>
      <c r="U26" s="434">
        <f>2000000*(1+S8)</f>
        <v>2087600.0000000002</v>
      </c>
    </row>
    <row r="27" spans="2:16" ht="13.5" thickBot="1">
      <c r="B27" s="78">
        <v>121510</v>
      </c>
      <c r="C27" s="75" t="s">
        <v>145</v>
      </c>
      <c r="D27" s="108">
        <v>0.8</v>
      </c>
      <c r="E27" s="585">
        <v>24</v>
      </c>
      <c r="F27" s="586"/>
      <c r="G27" s="78">
        <v>131100</v>
      </c>
      <c r="H27" s="75" t="s">
        <v>139</v>
      </c>
      <c r="I27" s="108">
        <v>0.8</v>
      </c>
      <c r="J27" s="589">
        <v>12</v>
      </c>
      <c r="K27" s="590"/>
      <c r="L27" s="106">
        <v>121480</v>
      </c>
      <c r="M27" s="75" t="s">
        <v>17</v>
      </c>
      <c r="N27" s="108">
        <v>0.8</v>
      </c>
      <c r="O27" s="585">
        <v>6</v>
      </c>
      <c r="P27" s="586"/>
    </row>
    <row r="28" spans="2:16" s="390" customFormat="1" ht="13.5" customHeight="1" thickBot="1"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67"/>
      <c r="P28" s="68"/>
    </row>
    <row r="29" spans="2:16" ht="29.25" customHeight="1" thickBot="1">
      <c r="B29" s="591" t="s">
        <v>102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3"/>
    </row>
    <row r="30" spans="1:17" s="396" customFormat="1" ht="29.25" customHeight="1" thickBot="1">
      <c r="A30" s="395"/>
      <c r="B30" s="594" t="s">
        <v>147</v>
      </c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43"/>
      <c r="P30" s="44"/>
      <c r="Q30" s="395"/>
    </row>
    <row r="31" spans="1:17" s="123" customFormat="1" ht="24">
      <c r="A31" s="124"/>
      <c r="B31" s="79">
        <v>132250</v>
      </c>
      <c r="C31" s="80" t="s">
        <v>168</v>
      </c>
      <c r="D31" s="109">
        <v>0.8</v>
      </c>
      <c r="E31" s="587">
        <v>12</v>
      </c>
      <c r="F31" s="588"/>
      <c r="G31" s="89">
        <v>132200</v>
      </c>
      <c r="H31" s="81" t="s">
        <v>123</v>
      </c>
      <c r="I31" s="109">
        <v>0.8</v>
      </c>
      <c r="J31" s="587">
        <v>24</v>
      </c>
      <c r="K31" s="588"/>
      <c r="L31" s="89">
        <v>133050</v>
      </c>
      <c r="M31" s="81" t="s">
        <v>128</v>
      </c>
      <c r="N31" s="109">
        <v>0.8</v>
      </c>
      <c r="O31" s="587">
        <v>24</v>
      </c>
      <c r="P31" s="588"/>
      <c r="Q31" s="124"/>
    </row>
    <row r="32" spans="1:17" s="123" customFormat="1" ht="14.25">
      <c r="A32" s="124"/>
      <c r="B32" s="82">
        <v>132040</v>
      </c>
      <c r="C32" s="83" t="s">
        <v>116</v>
      </c>
      <c r="D32" s="429">
        <v>3750000</v>
      </c>
      <c r="E32" s="572">
        <v>24</v>
      </c>
      <c r="F32" s="581"/>
      <c r="G32" s="90">
        <v>132210</v>
      </c>
      <c r="H32" s="83" t="s">
        <v>124</v>
      </c>
      <c r="I32" s="110">
        <v>0.8</v>
      </c>
      <c r="J32" s="572">
        <v>24</v>
      </c>
      <c r="K32" s="581"/>
      <c r="L32" s="90">
        <v>131400</v>
      </c>
      <c r="M32" s="84" t="s">
        <v>156</v>
      </c>
      <c r="N32" s="110">
        <v>0.8</v>
      </c>
      <c r="O32" s="572">
        <v>24</v>
      </c>
      <c r="P32" s="581"/>
      <c r="Q32" s="124"/>
    </row>
    <row r="33" spans="1:17" s="123" customFormat="1" ht="14.25">
      <c r="A33" s="124"/>
      <c r="B33" s="82">
        <v>132070</v>
      </c>
      <c r="C33" s="83" t="s">
        <v>205</v>
      </c>
      <c r="D33" s="110">
        <v>0.8</v>
      </c>
      <c r="E33" s="572">
        <v>24</v>
      </c>
      <c r="F33" s="581"/>
      <c r="G33" s="90">
        <v>132060</v>
      </c>
      <c r="H33" s="83" t="s">
        <v>118</v>
      </c>
      <c r="I33" s="110">
        <v>0.8</v>
      </c>
      <c r="J33" s="572">
        <v>24</v>
      </c>
      <c r="K33" s="581"/>
      <c r="L33" s="90">
        <v>131500</v>
      </c>
      <c r="M33" s="85" t="s">
        <v>157</v>
      </c>
      <c r="N33" s="110">
        <v>0.8</v>
      </c>
      <c r="O33" s="572">
        <v>24</v>
      </c>
      <c r="P33" s="581"/>
      <c r="Q33" s="124"/>
    </row>
    <row r="34" spans="1:17" s="123" customFormat="1" ht="14.25">
      <c r="A34" s="124"/>
      <c r="B34" s="82">
        <v>132050</v>
      </c>
      <c r="C34" s="83" t="s">
        <v>117</v>
      </c>
      <c r="D34" s="110">
        <v>0.8</v>
      </c>
      <c r="E34" s="572">
        <v>24</v>
      </c>
      <c r="F34" s="581"/>
      <c r="G34" s="90">
        <v>132100</v>
      </c>
      <c r="H34" s="83" t="s">
        <v>125</v>
      </c>
      <c r="I34" s="110">
        <v>0.8</v>
      </c>
      <c r="J34" s="572">
        <v>24</v>
      </c>
      <c r="K34" s="581"/>
      <c r="L34" s="90">
        <v>132150</v>
      </c>
      <c r="M34" s="83" t="s">
        <v>129</v>
      </c>
      <c r="N34" s="110">
        <v>0.8</v>
      </c>
      <c r="O34" s="572">
        <v>24</v>
      </c>
      <c r="P34" s="581"/>
      <c r="Q34" s="124"/>
    </row>
    <row r="35" spans="1:17" s="123" customFormat="1" ht="24">
      <c r="A35" s="124"/>
      <c r="B35" s="82">
        <v>132460</v>
      </c>
      <c r="C35" s="86" t="s">
        <v>121</v>
      </c>
      <c r="D35" s="110">
        <v>0.8</v>
      </c>
      <c r="E35" s="572">
        <v>24</v>
      </c>
      <c r="F35" s="581"/>
      <c r="G35" s="90">
        <v>132450</v>
      </c>
      <c r="H35" s="85" t="s">
        <v>267</v>
      </c>
      <c r="I35" s="110">
        <v>0.8</v>
      </c>
      <c r="J35" s="572">
        <v>24</v>
      </c>
      <c r="K35" s="581"/>
      <c r="L35" s="90">
        <v>132600</v>
      </c>
      <c r="M35" s="83" t="s">
        <v>130</v>
      </c>
      <c r="N35" s="110">
        <v>0.8</v>
      </c>
      <c r="O35" s="572">
        <v>24</v>
      </c>
      <c r="P35" s="581"/>
      <c r="Q35" s="124"/>
    </row>
    <row r="36" spans="1:17" s="123" customFormat="1" ht="14.25">
      <c r="A36" s="124"/>
      <c r="B36" s="82">
        <v>132310</v>
      </c>
      <c r="C36" s="83" t="s">
        <v>120</v>
      </c>
      <c r="D36" s="110">
        <v>0.8</v>
      </c>
      <c r="E36" s="572">
        <v>24</v>
      </c>
      <c r="F36" s="581"/>
      <c r="G36" s="90">
        <v>133020</v>
      </c>
      <c r="H36" s="83" t="s">
        <v>21</v>
      </c>
      <c r="I36" s="110">
        <v>0.8</v>
      </c>
      <c r="J36" s="572">
        <v>24</v>
      </c>
      <c r="K36" s="581"/>
      <c r="L36" s="90">
        <v>133010</v>
      </c>
      <c r="M36" s="83" t="s">
        <v>131</v>
      </c>
      <c r="N36" s="110">
        <v>0.8</v>
      </c>
      <c r="O36" s="572">
        <v>24</v>
      </c>
      <c r="P36" s="581"/>
      <c r="Q36" s="124"/>
    </row>
    <row r="37" spans="1:17" s="123" customFormat="1" ht="14.25">
      <c r="A37" s="124"/>
      <c r="B37" s="82">
        <v>132300</v>
      </c>
      <c r="C37" s="83" t="s">
        <v>119</v>
      </c>
      <c r="D37" s="110">
        <v>0.8</v>
      </c>
      <c r="E37" s="572">
        <v>24</v>
      </c>
      <c r="F37" s="581"/>
      <c r="G37" s="90">
        <v>133030</v>
      </c>
      <c r="H37" s="83" t="s">
        <v>126</v>
      </c>
      <c r="I37" s="110">
        <v>0.8</v>
      </c>
      <c r="J37" s="572">
        <v>24</v>
      </c>
      <c r="K37" s="581"/>
      <c r="L37" s="90">
        <v>132270</v>
      </c>
      <c r="M37" s="83" t="s">
        <v>132</v>
      </c>
      <c r="N37" s="110">
        <v>0.8</v>
      </c>
      <c r="O37" s="572">
        <v>24</v>
      </c>
      <c r="P37" s="581"/>
      <c r="Q37" s="124"/>
    </row>
    <row r="38" spans="1:17" s="123" customFormat="1" ht="15" thickBot="1">
      <c r="A38" s="124"/>
      <c r="B38" s="87">
        <v>132220</v>
      </c>
      <c r="C38" s="88" t="s">
        <v>122</v>
      </c>
      <c r="D38" s="428">
        <v>2100000</v>
      </c>
      <c r="E38" s="585">
        <v>24</v>
      </c>
      <c r="F38" s="586"/>
      <c r="G38" s="91">
        <v>132420</v>
      </c>
      <c r="H38" s="88" t="s">
        <v>127</v>
      </c>
      <c r="I38" s="112">
        <v>0.8</v>
      </c>
      <c r="J38" s="585">
        <v>24</v>
      </c>
      <c r="K38" s="586"/>
      <c r="L38" s="602"/>
      <c r="M38" s="603"/>
      <c r="N38" s="603"/>
      <c r="O38" s="603"/>
      <c r="P38" s="604"/>
      <c r="Q38" s="124"/>
    </row>
    <row r="39" spans="2:16" ht="29.25" customHeight="1" thickBot="1">
      <c r="B39" s="605" t="s">
        <v>148</v>
      </c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7"/>
    </row>
    <row r="40" spans="1:17" s="396" customFormat="1" ht="24">
      <c r="A40" s="395"/>
      <c r="B40" s="102">
        <v>237350</v>
      </c>
      <c r="C40" s="92" t="s">
        <v>114</v>
      </c>
      <c r="D40" s="111">
        <v>0.8</v>
      </c>
      <c r="E40" s="587">
        <v>24</v>
      </c>
      <c r="F40" s="588"/>
      <c r="G40" s="104">
        <v>237050</v>
      </c>
      <c r="H40" s="92" t="s">
        <v>198</v>
      </c>
      <c r="I40" s="430">
        <v>600000</v>
      </c>
      <c r="J40" s="600">
        <v>24</v>
      </c>
      <c r="K40" s="601"/>
      <c r="L40" s="104">
        <v>234150</v>
      </c>
      <c r="M40" s="92" t="s">
        <v>105</v>
      </c>
      <c r="N40" s="111">
        <v>0.8</v>
      </c>
      <c r="O40" s="600">
        <v>24</v>
      </c>
      <c r="P40" s="601"/>
      <c r="Q40" s="395"/>
    </row>
    <row r="41" spans="1:21" s="396" customFormat="1" ht="24">
      <c r="A41" s="395"/>
      <c r="B41" s="77">
        <v>234050</v>
      </c>
      <c r="C41" s="72" t="s">
        <v>103</v>
      </c>
      <c r="D41" s="429">
        <v>7000</v>
      </c>
      <c r="E41" s="598">
        <v>24</v>
      </c>
      <c r="F41" s="599"/>
      <c r="G41" s="105">
        <v>237060</v>
      </c>
      <c r="H41" s="72" t="s">
        <v>246</v>
      </c>
      <c r="I41" s="431">
        <v>1000000</v>
      </c>
      <c r="J41" s="598">
        <v>24</v>
      </c>
      <c r="K41" s="599"/>
      <c r="L41" s="105">
        <v>237400</v>
      </c>
      <c r="M41" s="72" t="s">
        <v>115</v>
      </c>
      <c r="N41" s="76">
        <v>0.8</v>
      </c>
      <c r="O41" s="598">
        <v>24</v>
      </c>
      <c r="P41" s="599"/>
      <c r="Q41" s="395"/>
      <c r="S41" s="434">
        <f>6500*(1+S8)</f>
        <v>6784.700000000001</v>
      </c>
      <c r="U41" s="434">
        <f>550000*(1+S8)</f>
        <v>574090</v>
      </c>
    </row>
    <row r="42" spans="1:23" s="396" customFormat="1" ht="15">
      <c r="A42" s="395"/>
      <c r="B42" s="103">
        <v>237280</v>
      </c>
      <c r="C42" s="93" t="s">
        <v>108</v>
      </c>
      <c r="D42" s="429">
        <v>950000</v>
      </c>
      <c r="E42" s="598">
        <v>24</v>
      </c>
      <c r="F42" s="599"/>
      <c r="G42" s="105">
        <v>234100</v>
      </c>
      <c r="H42" s="72" t="s">
        <v>104</v>
      </c>
      <c r="I42" s="431">
        <v>17000</v>
      </c>
      <c r="J42" s="598">
        <v>24</v>
      </c>
      <c r="K42" s="599"/>
      <c r="L42" s="105">
        <v>235050</v>
      </c>
      <c r="M42" s="72" t="s">
        <v>110</v>
      </c>
      <c r="N42" s="431">
        <v>450000</v>
      </c>
      <c r="O42" s="598">
        <v>24</v>
      </c>
      <c r="P42" s="599"/>
      <c r="Q42" s="395"/>
      <c r="S42" s="434">
        <f>900000*(1+4.38%)</f>
        <v>939420</v>
      </c>
      <c r="U42" s="434">
        <f>950000*(1+S8)</f>
        <v>991610</v>
      </c>
      <c r="W42" s="434">
        <f>420000*(1+S8)</f>
        <v>438396</v>
      </c>
    </row>
    <row r="43" spans="1:23" s="398" customFormat="1" ht="24">
      <c r="A43" s="397"/>
      <c r="B43" s="77">
        <v>234220</v>
      </c>
      <c r="C43" s="72" t="s">
        <v>107</v>
      </c>
      <c r="D43" s="76">
        <v>0.8</v>
      </c>
      <c r="E43" s="572">
        <v>12</v>
      </c>
      <c r="F43" s="581"/>
      <c r="G43" s="105">
        <v>234230</v>
      </c>
      <c r="H43" s="72" t="s">
        <v>112</v>
      </c>
      <c r="I43" s="76">
        <v>0.8</v>
      </c>
      <c r="J43" s="572">
        <v>24</v>
      </c>
      <c r="K43" s="581"/>
      <c r="L43" s="105">
        <v>237300</v>
      </c>
      <c r="M43" s="74" t="s">
        <v>111</v>
      </c>
      <c r="N43" s="431">
        <v>900000</v>
      </c>
      <c r="O43" s="598">
        <v>24</v>
      </c>
      <c r="P43" s="599"/>
      <c r="Q43" s="397"/>
      <c r="U43" s="434">
        <f>16500*(1+S8)</f>
        <v>17222.7</v>
      </c>
      <c r="W43" s="434">
        <f>850000*(1+S8)</f>
        <v>887230</v>
      </c>
    </row>
    <row r="44" spans="1:17" s="396" customFormat="1" ht="15" thickBot="1">
      <c r="A44" s="395"/>
      <c r="B44" s="78">
        <v>235100</v>
      </c>
      <c r="C44" s="75" t="s">
        <v>109</v>
      </c>
      <c r="D44" s="108">
        <v>0.8</v>
      </c>
      <c r="E44" s="596">
        <v>12</v>
      </c>
      <c r="F44" s="597"/>
      <c r="G44" s="106">
        <v>234200</v>
      </c>
      <c r="H44" s="75" t="s">
        <v>106</v>
      </c>
      <c r="I44" s="108">
        <v>0.8</v>
      </c>
      <c r="J44" s="596">
        <v>24</v>
      </c>
      <c r="K44" s="597"/>
      <c r="L44" s="106">
        <v>237310</v>
      </c>
      <c r="M44" s="75" t="s">
        <v>113</v>
      </c>
      <c r="N44" s="108">
        <v>0.8</v>
      </c>
      <c r="O44" s="596">
        <v>24</v>
      </c>
      <c r="P44" s="597"/>
      <c r="Q44" s="395"/>
    </row>
    <row r="45" spans="1:17" s="396" customFormat="1" ht="6.75" customHeight="1" thickBot="1">
      <c r="A45" s="395"/>
      <c r="B45" s="94"/>
      <c r="C45" s="95"/>
      <c r="D45" s="96"/>
      <c r="E45" s="96"/>
      <c r="F45" s="96"/>
      <c r="G45" s="97"/>
      <c r="H45" s="95"/>
      <c r="I45" s="96"/>
      <c r="J45" s="96"/>
      <c r="K45" s="96"/>
      <c r="L45" s="98"/>
      <c r="M45" s="98"/>
      <c r="N45" s="98"/>
      <c r="O45" s="98"/>
      <c r="P45" s="99"/>
      <c r="Q45" s="395"/>
    </row>
    <row r="46" spans="1:18" s="36" customFormat="1" ht="15.75" thickBot="1">
      <c r="A46" s="49"/>
      <c r="B46" s="114">
        <v>159090</v>
      </c>
      <c r="C46" s="100" t="s">
        <v>158</v>
      </c>
      <c r="D46" s="115">
        <v>0.8</v>
      </c>
      <c r="E46" s="613">
        <v>12</v>
      </c>
      <c r="F46" s="614"/>
      <c r="G46" s="107">
        <v>237320</v>
      </c>
      <c r="H46" s="101" t="s">
        <v>251</v>
      </c>
      <c r="I46" s="113">
        <v>0.8</v>
      </c>
      <c r="J46" s="615">
        <v>24</v>
      </c>
      <c r="K46" s="616"/>
      <c r="L46" s="617" t="s">
        <v>204</v>
      </c>
      <c r="M46" s="617"/>
      <c r="N46" s="617"/>
      <c r="O46" s="617"/>
      <c r="P46" s="618"/>
      <c r="Q46" s="55"/>
      <c r="R46" s="35"/>
    </row>
    <row r="47" spans="1:18" s="36" customFormat="1" ht="24.75" customHeight="1" thickBot="1">
      <c r="A47" s="49"/>
      <c r="B47" s="624" t="s">
        <v>414</v>
      </c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  <c r="P47" s="626"/>
      <c r="Q47" s="55"/>
      <c r="R47" s="35"/>
    </row>
    <row r="48" spans="1:18" s="36" customFormat="1" ht="36" customHeight="1" thickBot="1">
      <c r="A48" s="49"/>
      <c r="B48" s="464">
        <v>160000</v>
      </c>
      <c r="C48" s="465" t="s">
        <v>415</v>
      </c>
      <c r="D48" s="466">
        <v>1</v>
      </c>
      <c r="E48" s="544">
        <v>24</v>
      </c>
      <c r="F48" s="545"/>
      <c r="G48" s="546"/>
      <c r="H48" s="547"/>
      <c r="I48" s="547"/>
      <c r="J48" s="547"/>
      <c r="K48" s="547"/>
      <c r="L48" s="547"/>
      <c r="M48" s="547"/>
      <c r="N48" s="547"/>
      <c r="O48" s="547"/>
      <c r="P48" s="548"/>
      <c r="Q48" s="55"/>
      <c r="R48" s="35"/>
    </row>
    <row r="49" spans="2:17" s="50" customFormat="1" ht="13.5" customHeight="1" thickBot="1">
      <c r="B49" s="399"/>
      <c r="C49" s="63"/>
      <c r="D49" s="64"/>
      <c r="E49" s="64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56"/>
      <c r="Q49" s="56"/>
    </row>
    <row r="50" spans="1:17" s="34" customFormat="1" ht="33" customHeight="1">
      <c r="A50" s="50"/>
      <c r="B50" s="619" t="s">
        <v>297</v>
      </c>
      <c r="C50" s="620"/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292"/>
      <c r="P50" s="400"/>
      <c r="Q50" s="401"/>
    </row>
    <row r="51" spans="1:17" s="34" customFormat="1" ht="33" customHeight="1">
      <c r="A51" s="50"/>
      <c r="B51" s="621" t="s">
        <v>298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293"/>
      <c r="P51" s="402"/>
      <c r="Q51" s="401"/>
    </row>
    <row r="52" spans="1:17" s="34" customFormat="1" ht="33" customHeight="1">
      <c r="A52" s="50"/>
      <c r="B52" s="621" t="s">
        <v>299</v>
      </c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3"/>
      <c r="Q52" s="401"/>
    </row>
    <row r="53" spans="1:17" s="7" customFormat="1" ht="33" customHeight="1" thickBot="1">
      <c r="A53" s="51"/>
      <c r="B53" s="608" t="s">
        <v>300</v>
      </c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10"/>
      <c r="Q53" s="401"/>
    </row>
    <row r="54" spans="2:17" s="50" customFormat="1" ht="13.5" customHeight="1" thickBot="1">
      <c r="B54" s="399"/>
      <c r="C54" s="63"/>
      <c r="D54" s="66"/>
      <c r="E54" s="66"/>
      <c r="F54" s="66"/>
      <c r="G54" s="66"/>
      <c r="H54" s="66"/>
      <c r="I54" s="66"/>
      <c r="J54" s="66"/>
      <c r="K54" s="66"/>
      <c r="L54" s="63"/>
      <c r="M54" s="66"/>
      <c r="N54" s="403"/>
      <c r="O54" s="403"/>
      <c r="P54" s="56"/>
      <c r="Q54" s="56"/>
    </row>
    <row r="55" spans="2:17" ht="25.5" customHeight="1" thickBot="1">
      <c r="B55" s="611" t="s">
        <v>262</v>
      </c>
      <c r="C55" s="612"/>
      <c r="D55" s="482">
        <v>40626</v>
      </c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4"/>
      <c r="Q55" s="51"/>
    </row>
    <row r="56" spans="2:17" s="45" customFormat="1" ht="16.5">
      <c r="B56" s="57"/>
      <c r="C56" s="58"/>
      <c r="D56" s="59"/>
      <c r="E56" s="59"/>
      <c r="F56" s="59"/>
      <c r="G56" s="59"/>
      <c r="H56" s="59"/>
      <c r="I56" s="59"/>
      <c r="J56" s="59"/>
      <c r="K56" s="59"/>
      <c r="L56" s="60"/>
      <c r="M56" s="61"/>
      <c r="N56" s="62"/>
      <c r="O56" s="62"/>
      <c r="Q56" s="51"/>
    </row>
    <row r="57" spans="2:16" ht="16.5">
      <c r="B57" s="13"/>
      <c r="C57" s="11"/>
      <c r="D57" s="12"/>
      <c r="E57" s="12"/>
      <c r="F57" s="12"/>
      <c r="G57" s="12"/>
      <c r="H57" s="12"/>
      <c r="I57" s="12"/>
      <c r="J57" s="12"/>
      <c r="K57" s="12"/>
      <c r="L57" s="13"/>
      <c r="M57" s="14"/>
      <c r="N57" s="16"/>
      <c r="O57" s="16"/>
      <c r="P57" s="1"/>
    </row>
    <row r="58" spans="1:17" s="2" customFormat="1" ht="12.75">
      <c r="A58" s="51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3"/>
      <c r="M58" s="14"/>
      <c r="N58" s="16"/>
      <c r="O58" s="16"/>
      <c r="Q58" s="51"/>
    </row>
    <row r="59" spans="1:17" s="2" customFormat="1" ht="12.75">
      <c r="A59" s="51"/>
      <c r="B59" s="13"/>
      <c r="C59" s="13"/>
      <c r="D59" s="18"/>
      <c r="E59" s="18"/>
      <c r="F59" s="18"/>
      <c r="G59" s="18"/>
      <c r="H59" s="18"/>
      <c r="I59" s="18"/>
      <c r="J59" s="18"/>
      <c r="K59" s="18"/>
      <c r="L59" s="13"/>
      <c r="M59" s="14"/>
      <c r="N59" s="19"/>
      <c r="O59" s="19"/>
      <c r="Q59" s="51"/>
    </row>
    <row r="60" spans="1:17" s="2" customFormat="1" ht="14.25">
      <c r="A60" s="51"/>
      <c r="B60" s="20"/>
      <c r="C60" s="20"/>
      <c r="D60" s="21"/>
      <c r="E60" s="21"/>
      <c r="F60" s="21"/>
      <c r="G60" s="21"/>
      <c r="H60" s="21"/>
      <c r="I60" s="21"/>
      <c r="J60" s="21"/>
      <c r="K60" s="21"/>
      <c r="L60" s="10"/>
      <c r="M60" s="22"/>
      <c r="N60" s="23"/>
      <c r="O60" s="23"/>
      <c r="Q60" s="51"/>
    </row>
    <row r="61" spans="2:16" ht="14.25"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10"/>
      <c r="M61" s="22"/>
      <c r="N61" s="23"/>
      <c r="O61" s="23"/>
      <c r="P61" s="1"/>
    </row>
    <row r="62" spans="2:16" ht="14.25"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10"/>
      <c r="M62" s="22"/>
      <c r="N62" s="23"/>
      <c r="O62" s="23"/>
      <c r="P62" s="1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2.75">
      <c r="B66" s="10"/>
      <c r="C66" s="10"/>
      <c r="D66" s="26"/>
      <c r="E66" s="26"/>
      <c r="F66" s="26"/>
      <c r="G66" s="26"/>
      <c r="H66" s="26"/>
      <c r="I66" s="26"/>
      <c r="J66" s="26"/>
      <c r="K66" s="26"/>
      <c r="L66" s="10"/>
      <c r="M66" s="22"/>
      <c r="N66" s="23"/>
      <c r="O66" s="23"/>
      <c r="P66" s="1"/>
    </row>
    <row r="67" spans="2:16" ht="12.75">
      <c r="B67" s="10"/>
      <c r="C67" s="10"/>
      <c r="D67" s="26"/>
      <c r="E67" s="26"/>
      <c r="F67" s="26"/>
      <c r="G67" s="26"/>
      <c r="H67" s="26"/>
      <c r="I67" s="26"/>
      <c r="J67" s="26"/>
      <c r="K67" s="26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23"/>
      <c r="M68" s="15"/>
      <c r="N68" s="15"/>
      <c r="O68" s="15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23"/>
      <c r="M69" s="15"/>
      <c r="N69" s="15"/>
      <c r="O69" s="15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7"/>
      <c r="E74" s="27"/>
      <c r="F74" s="27"/>
      <c r="G74" s="27"/>
      <c r="H74" s="27"/>
      <c r="I74" s="27"/>
      <c r="J74" s="27"/>
      <c r="K74" s="27"/>
      <c r="L74" s="23"/>
      <c r="M74" s="15"/>
      <c r="N74" s="15"/>
      <c r="O74" s="15"/>
      <c r="P74" s="1"/>
    </row>
    <row r="75" spans="2:16" ht="12.75">
      <c r="B75" s="10"/>
      <c r="C75" s="10"/>
      <c r="D75" s="27"/>
      <c r="E75" s="27"/>
      <c r="F75" s="27"/>
      <c r="G75" s="27"/>
      <c r="H75" s="27"/>
      <c r="I75" s="27"/>
      <c r="J75" s="27"/>
      <c r="K75" s="27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10"/>
      <c r="M115" s="22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10"/>
      <c r="M116" s="22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ht="12.75">
      <c r="P133" s="1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</sheetData>
  <sheetProtection/>
  <mergeCells count="114">
    <mergeCell ref="B53:P53"/>
    <mergeCell ref="B55:C55"/>
    <mergeCell ref="D55:P55"/>
    <mergeCell ref="E46:F46"/>
    <mergeCell ref="J46:K46"/>
    <mergeCell ref="L46:P46"/>
    <mergeCell ref="B50:N50"/>
    <mergeCell ref="B51:N51"/>
    <mergeCell ref="B52:P52"/>
    <mergeCell ref="B47:P47"/>
    <mergeCell ref="O44:P44"/>
    <mergeCell ref="O40:P40"/>
    <mergeCell ref="O41:P41"/>
    <mergeCell ref="O42:P42"/>
    <mergeCell ref="L38:P38"/>
    <mergeCell ref="B39:P39"/>
    <mergeCell ref="E43:F43"/>
    <mergeCell ref="J43:K43"/>
    <mergeCell ref="O43:P43"/>
    <mergeCell ref="J40:K40"/>
    <mergeCell ref="J35:K35"/>
    <mergeCell ref="O34:P34"/>
    <mergeCell ref="O35:P35"/>
    <mergeCell ref="O31:P31"/>
    <mergeCell ref="O36:P36"/>
    <mergeCell ref="E37:F37"/>
    <mergeCell ref="J37:K37"/>
    <mergeCell ref="O37:P37"/>
    <mergeCell ref="E36:F36"/>
    <mergeCell ref="J32:K32"/>
    <mergeCell ref="E44:F44"/>
    <mergeCell ref="J44:K44"/>
    <mergeCell ref="E41:F41"/>
    <mergeCell ref="E42:F42"/>
    <mergeCell ref="J41:K41"/>
    <mergeCell ref="J42:K42"/>
    <mergeCell ref="E38:F38"/>
    <mergeCell ref="J38:K38"/>
    <mergeCell ref="E40:F40"/>
    <mergeCell ref="J36:K36"/>
    <mergeCell ref="E24:F24"/>
    <mergeCell ref="E25:F25"/>
    <mergeCell ref="E33:F33"/>
    <mergeCell ref="E34:F34"/>
    <mergeCell ref="E35:F35"/>
    <mergeCell ref="J31:K31"/>
    <mergeCell ref="E31:F31"/>
    <mergeCell ref="E32:F32"/>
    <mergeCell ref="J23:K23"/>
    <mergeCell ref="J24:K24"/>
    <mergeCell ref="J25:K25"/>
    <mergeCell ref="E23:F23"/>
    <mergeCell ref="E27:F27"/>
    <mergeCell ref="J27:K27"/>
    <mergeCell ref="B29:P29"/>
    <mergeCell ref="B30:N30"/>
    <mergeCell ref="J33:K33"/>
    <mergeCell ref="J34:K34"/>
    <mergeCell ref="O23:P23"/>
    <mergeCell ref="J22:K22"/>
    <mergeCell ref="O32:P32"/>
    <mergeCell ref="O33:P33"/>
    <mergeCell ref="O26:P26"/>
    <mergeCell ref="O27:P27"/>
    <mergeCell ref="J26:K26"/>
    <mergeCell ref="O25:P25"/>
    <mergeCell ref="E26:F26"/>
    <mergeCell ref="B28:N28"/>
    <mergeCell ref="E22:F22"/>
    <mergeCell ref="J20:K20"/>
    <mergeCell ref="J21:K21"/>
    <mergeCell ref="O11:P11"/>
    <mergeCell ref="O12:P12"/>
    <mergeCell ref="O13:P13"/>
    <mergeCell ref="O14:P14"/>
    <mergeCell ref="O19:P19"/>
    <mergeCell ref="O24:P24"/>
    <mergeCell ref="O20:P20"/>
    <mergeCell ref="O21:P21"/>
    <mergeCell ref="O22:P22"/>
    <mergeCell ref="O15:P15"/>
    <mergeCell ref="O16:P16"/>
    <mergeCell ref="O17:P17"/>
    <mergeCell ref="O18:P18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48:F48"/>
    <mergeCell ref="G48:P48"/>
    <mergeCell ref="B2:C7"/>
    <mergeCell ref="N2:P4"/>
    <mergeCell ref="N5:P7"/>
    <mergeCell ref="D2:M7"/>
    <mergeCell ref="E11:F11"/>
    <mergeCell ref="J11:K11"/>
    <mergeCell ref="O10:P10"/>
    <mergeCell ref="B9:P9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87"/>
  <sheetViews>
    <sheetView showGridLines="0" view="pageBreakPreview" zoomScale="70" zoomScaleNormal="110" zoomScaleSheetLayoutView="70" zoomScalePageLayoutView="0" workbookViewId="0" topLeftCell="A1">
      <selection activeCell="N3" sqref="N3:P3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2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13.625" style="29" customWidth="1"/>
    <col min="14" max="14" width="8.00390625" style="29" customWidth="1"/>
    <col min="15" max="15" width="6.50390625" style="31" customWidth="1"/>
    <col min="16" max="16" width="5.87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19"/>
      <c r="C2" s="210"/>
      <c r="D2" s="211"/>
      <c r="E2" s="211"/>
      <c r="F2" s="211"/>
      <c r="G2" s="211"/>
      <c r="H2" s="211"/>
      <c r="I2" s="211"/>
      <c r="J2" s="211"/>
      <c r="K2" s="211"/>
      <c r="L2" s="212"/>
      <c r="M2" s="213"/>
      <c r="N2" s="202"/>
      <c r="O2" s="203"/>
      <c r="P2" s="204"/>
    </row>
    <row r="3" spans="2:17" s="33" customFormat="1" ht="15.75" customHeight="1">
      <c r="B3" s="200"/>
      <c r="C3" s="761" t="s">
        <v>269</v>
      </c>
      <c r="D3" s="762"/>
      <c r="E3" s="762"/>
      <c r="F3" s="762"/>
      <c r="G3" s="762"/>
      <c r="H3" s="762"/>
      <c r="I3" s="762"/>
      <c r="J3" s="762"/>
      <c r="K3" s="762"/>
      <c r="L3" s="762"/>
      <c r="M3" s="763"/>
      <c r="N3" s="761" t="s">
        <v>417</v>
      </c>
      <c r="O3" s="762"/>
      <c r="P3" s="763"/>
      <c r="Q3" s="8"/>
    </row>
    <row r="4" spans="2:16" s="39" customFormat="1" ht="13.5" customHeight="1">
      <c r="B4" s="200"/>
      <c r="C4" s="761" t="s">
        <v>270</v>
      </c>
      <c r="D4" s="762"/>
      <c r="E4" s="762"/>
      <c r="F4" s="762"/>
      <c r="G4" s="762"/>
      <c r="H4" s="762"/>
      <c r="I4" s="762"/>
      <c r="J4" s="762"/>
      <c r="K4" s="762"/>
      <c r="L4" s="762"/>
      <c r="M4" s="763"/>
      <c r="N4" s="764" t="s">
        <v>282</v>
      </c>
      <c r="O4" s="765"/>
      <c r="P4" s="766"/>
    </row>
    <row r="5" spans="2:16" s="33" customFormat="1" ht="20.25" customHeight="1" thickBot="1">
      <c r="B5" s="201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7"/>
      <c r="N5" s="205"/>
      <c r="O5" s="206"/>
      <c r="P5" s="207"/>
    </row>
    <row r="6" spans="2:16" s="214" customFormat="1" ht="13.5" customHeight="1" thickBot="1">
      <c r="B6" s="370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2"/>
    </row>
    <row r="7" spans="2:17" s="39" customFormat="1" ht="40.5" customHeight="1" thickBot="1">
      <c r="B7" s="665" t="s">
        <v>271</v>
      </c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7"/>
      <c r="Q7" s="38"/>
    </row>
    <row r="8" spans="2:17" s="39" customFormat="1" ht="13.5" customHeight="1" thickBot="1">
      <c r="B8" s="208" t="s">
        <v>54</v>
      </c>
      <c r="C8" s="654" t="s">
        <v>0</v>
      </c>
      <c r="D8" s="656"/>
      <c r="E8" s="655"/>
      <c r="F8" s="654" t="s">
        <v>54</v>
      </c>
      <c r="G8" s="655"/>
      <c r="H8" s="656" t="s">
        <v>0</v>
      </c>
      <c r="I8" s="656"/>
      <c r="J8" s="655"/>
      <c r="K8" s="656" t="s">
        <v>54</v>
      </c>
      <c r="L8" s="655"/>
      <c r="M8" s="654" t="s">
        <v>0</v>
      </c>
      <c r="N8" s="656"/>
      <c r="O8" s="656"/>
      <c r="P8" s="655"/>
      <c r="Q8" s="38"/>
    </row>
    <row r="9" spans="2:17" s="40" customFormat="1" ht="12.75" customHeight="1">
      <c r="B9" s="128">
        <v>151310</v>
      </c>
      <c r="C9" s="668" t="s">
        <v>26</v>
      </c>
      <c r="D9" s="669"/>
      <c r="E9" s="670"/>
      <c r="F9" s="671">
        <v>151401</v>
      </c>
      <c r="G9" s="672"/>
      <c r="H9" s="673" t="s">
        <v>220</v>
      </c>
      <c r="I9" s="673"/>
      <c r="J9" s="674"/>
      <c r="K9" s="661">
        <v>151800</v>
      </c>
      <c r="L9" s="662"/>
      <c r="M9" s="627" t="s">
        <v>175</v>
      </c>
      <c r="N9" s="628"/>
      <c r="O9" s="628"/>
      <c r="P9" s="629"/>
      <c r="Q9" s="129"/>
    </row>
    <row r="10" spans="2:17" s="40" customFormat="1" ht="12.75" customHeight="1">
      <c r="B10" s="130">
        <v>151311</v>
      </c>
      <c r="C10" s="131" t="s">
        <v>207</v>
      </c>
      <c r="D10" s="132"/>
      <c r="E10" s="133"/>
      <c r="F10" s="663">
        <v>151550</v>
      </c>
      <c r="G10" s="664"/>
      <c r="H10" s="675" t="s">
        <v>43</v>
      </c>
      <c r="I10" s="676"/>
      <c r="J10" s="677"/>
      <c r="K10" s="657">
        <v>151801</v>
      </c>
      <c r="L10" s="658"/>
      <c r="M10" s="627" t="s">
        <v>347</v>
      </c>
      <c r="N10" s="628"/>
      <c r="O10" s="628"/>
      <c r="P10" s="629"/>
      <c r="Q10" s="129"/>
    </row>
    <row r="11" spans="2:17" s="40" customFormat="1" ht="12.75">
      <c r="B11" s="136">
        <v>151320</v>
      </c>
      <c r="C11" s="120" t="s">
        <v>28</v>
      </c>
      <c r="D11" s="134"/>
      <c r="E11" s="135"/>
      <c r="F11" s="663">
        <v>151551</v>
      </c>
      <c r="G11" s="664"/>
      <c r="H11" s="369" t="s">
        <v>221</v>
      </c>
      <c r="I11" s="132"/>
      <c r="J11" s="133"/>
      <c r="K11" s="657">
        <v>151330</v>
      </c>
      <c r="L11" s="658"/>
      <c r="M11" s="627" t="s">
        <v>62</v>
      </c>
      <c r="N11" s="628"/>
      <c r="O11" s="628"/>
      <c r="P11" s="629"/>
      <c r="Q11" s="129"/>
    </row>
    <row r="12" spans="2:17" s="40" customFormat="1" ht="12.75" customHeight="1">
      <c r="B12" s="136">
        <v>151321</v>
      </c>
      <c r="C12" s="117" t="s">
        <v>208</v>
      </c>
      <c r="D12" s="134"/>
      <c r="E12" s="135"/>
      <c r="F12" s="663">
        <v>141450</v>
      </c>
      <c r="G12" s="664"/>
      <c r="H12" s="369" t="s">
        <v>174</v>
      </c>
      <c r="I12" s="132"/>
      <c r="J12" s="133"/>
      <c r="K12" s="657">
        <v>151331</v>
      </c>
      <c r="L12" s="658"/>
      <c r="M12" s="627" t="s">
        <v>272</v>
      </c>
      <c r="N12" s="628"/>
      <c r="O12" s="628"/>
      <c r="P12" s="629"/>
      <c r="Q12" s="129"/>
    </row>
    <row r="13" spans="2:17" s="40" customFormat="1" ht="12.75">
      <c r="B13" s="136">
        <v>141420</v>
      </c>
      <c r="C13" s="120" t="s">
        <v>18</v>
      </c>
      <c r="D13" s="134"/>
      <c r="E13" s="135"/>
      <c r="F13" s="663">
        <v>141451</v>
      </c>
      <c r="G13" s="664"/>
      <c r="H13" s="294" t="s">
        <v>222</v>
      </c>
      <c r="I13" s="137"/>
      <c r="J13" s="138"/>
      <c r="K13" s="657">
        <v>151250</v>
      </c>
      <c r="L13" s="658"/>
      <c r="M13" s="627" t="s">
        <v>177</v>
      </c>
      <c r="N13" s="628"/>
      <c r="O13" s="628"/>
      <c r="P13" s="629"/>
      <c r="Q13" s="129"/>
    </row>
    <row r="14" spans="2:17" s="40" customFormat="1" ht="12.75" customHeight="1">
      <c r="B14" s="136">
        <v>141421</v>
      </c>
      <c r="C14" s="117" t="s">
        <v>209</v>
      </c>
      <c r="D14" s="134"/>
      <c r="E14" s="135"/>
      <c r="F14" s="663">
        <v>141600</v>
      </c>
      <c r="G14" s="664"/>
      <c r="H14" s="628" t="s">
        <v>224</v>
      </c>
      <c r="I14" s="628"/>
      <c r="J14" s="629"/>
      <c r="K14" s="657">
        <v>151251</v>
      </c>
      <c r="L14" s="658"/>
      <c r="M14" s="627" t="s">
        <v>273</v>
      </c>
      <c r="N14" s="628"/>
      <c r="O14" s="628"/>
      <c r="P14" s="629"/>
      <c r="Q14" s="129"/>
    </row>
    <row r="15" spans="2:17" s="40" customFormat="1" ht="12.75" customHeight="1">
      <c r="B15" s="136">
        <v>141440</v>
      </c>
      <c r="C15" s="117" t="s">
        <v>199</v>
      </c>
      <c r="D15" s="134"/>
      <c r="E15" s="135"/>
      <c r="F15" s="663">
        <v>141601</v>
      </c>
      <c r="G15" s="664"/>
      <c r="H15" s="628" t="s">
        <v>223</v>
      </c>
      <c r="I15" s="628"/>
      <c r="J15" s="629"/>
      <c r="K15" s="657">
        <v>151410</v>
      </c>
      <c r="L15" s="658"/>
      <c r="M15" s="627" t="s">
        <v>179</v>
      </c>
      <c r="N15" s="628"/>
      <c r="O15" s="628"/>
      <c r="P15" s="629"/>
      <c r="Q15" s="129"/>
    </row>
    <row r="16" spans="2:17" s="40" customFormat="1" ht="12.75" customHeight="1">
      <c r="B16" s="136">
        <v>141441</v>
      </c>
      <c r="C16" s="117" t="s">
        <v>210</v>
      </c>
      <c r="D16" s="134"/>
      <c r="E16" s="135"/>
      <c r="F16" s="663">
        <v>151640</v>
      </c>
      <c r="G16" s="664"/>
      <c r="H16" s="628" t="s">
        <v>44</v>
      </c>
      <c r="I16" s="628"/>
      <c r="J16" s="629"/>
      <c r="K16" s="657">
        <v>151411</v>
      </c>
      <c r="L16" s="658"/>
      <c r="M16" s="627" t="s">
        <v>235</v>
      </c>
      <c r="N16" s="628"/>
      <c r="O16" s="628"/>
      <c r="P16" s="629"/>
      <c r="Q16" s="129"/>
    </row>
    <row r="17" spans="2:17" s="40" customFormat="1" ht="12.75">
      <c r="B17" s="136">
        <v>151050</v>
      </c>
      <c r="C17" s="120" t="s">
        <v>19</v>
      </c>
      <c r="D17" s="134"/>
      <c r="E17" s="135"/>
      <c r="F17" s="663">
        <v>151641</v>
      </c>
      <c r="G17" s="664"/>
      <c r="H17" s="118" t="s">
        <v>225</v>
      </c>
      <c r="I17" s="134"/>
      <c r="J17" s="135"/>
      <c r="K17" s="657">
        <v>151270</v>
      </c>
      <c r="L17" s="658"/>
      <c r="M17" s="627" t="s">
        <v>178</v>
      </c>
      <c r="N17" s="628"/>
      <c r="O17" s="628"/>
      <c r="P17" s="629"/>
      <c r="Q17" s="129"/>
    </row>
    <row r="18" spans="2:17" s="40" customFormat="1" ht="12.75" customHeight="1">
      <c r="B18" s="136">
        <v>151051</v>
      </c>
      <c r="C18" s="117" t="s">
        <v>211</v>
      </c>
      <c r="D18" s="134"/>
      <c r="E18" s="135"/>
      <c r="F18" s="663">
        <v>151650</v>
      </c>
      <c r="G18" s="664"/>
      <c r="H18" s="118" t="s">
        <v>45</v>
      </c>
      <c r="I18" s="134"/>
      <c r="J18" s="135"/>
      <c r="K18" s="657">
        <v>151271</v>
      </c>
      <c r="L18" s="658"/>
      <c r="M18" s="627" t="s">
        <v>236</v>
      </c>
      <c r="N18" s="628"/>
      <c r="O18" s="628"/>
      <c r="P18" s="629"/>
      <c r="Q18" s="129"/>
    </row>
    <row r="19" spans="2:17" s="40" customFormat="1" ht="12.75" customHeight="1">
      <c r="B19" s="136">
        <v>141100</v>
      </c>
      <c r="C19" s="681" t="s">
        <v>331</v>
      </c>
      <c r="D19" s="679"/>
      <c r="E19" s="680"/>
      <c r="F19" s="663">
        <v>151651</v>
      </c>
      <c r="G19" s="664"/>
      <c r="H19" s="628" t="s">
        <v>274</v>
      </c>
      <c r="I19" s="628"/>
      <c r="J19" s="139"/>
      <c r="K19" s="657">
        <v>151390</v>
      </c>
      <c r="L19" s="658"/>
      <c r="M19" s="627" t="s">
        <v>34</v>
      </c>
      <c r="N19" s="628"/>
      <c r="O19" s="628"/>
      <c r="P19" s="629"/>
      <c r="Q19" s="129"/>
    </row>
    <row r="20" spans="2:17" s="40" customFormat="1" ht="12.75" customHeight="1">
      <c r="B20" s="136">
        <v>141101</v>
      </c>
      <c r="C20" s="678" t="s">
        <v>330</v>
      </c>
      <c r="D20" s="679"/>
      <c r="E20" s="680"/>
      <c r="F20" s="657">
        <v>141000</v>
      </c>
      <c r="G20" s="658"/>
      <c r="H20" s="628" t="s">
        <v>66</v>
      </c>
      <c r="I20" s="628"/>
      <c r="J20" s="629"/>
      <c r="K20" s="657">
        <v>151391</v>
      </c>
      <c r="L20" s="658"/>
      <c r="M20" s="627" t="s">
        <v>237</v>
      </c>
      <c r="N20" s="628"/>
      <c r="O20" s="628"/>
      <c r="P20" s="629"/>
      <c r="Q20" s="129"/>
    </row>
    <row r="21" spans="2:17" s="40" customFormat="1" ht="12.75">
      <c r="B21" s="136">
        <v>141110</v>
      </c>
      <c r="C21" s="678" t="s">
        <v>249</v>
      </c>
      <c r="D21" s="679"/>
      <c r="E21" s="680"/>
      <c r="F21" s="657">
        <v>151610</v>
      </c>
      <c r="G21" s="658"/>
      <c r="H21" s="118" t="s">
        <v>200</v>
      </c>
      <c r="I21" s="118"/>
      <c r="J21" s="139"/>
      <c r="K21" s="657">
        <v>241150</v>
      </c>
      <c r="L21" s="658"/>
      <c r="M21" s="627" t="s">
        <v>159</v>
      </c>
      <c r="N21" s="628"/>
      <c r="O21" s="628"/>
      <c r="P21" s="629"/>
      <c r="Q21" s="129"/>
    </row>
    <row r="22" spans="2:17" s="40" customFormat="1" ht="12.75" customHeight="1">
      <c r="B22" s="136">
        <v>141150</v>
      </c>
      <c r="C22" s="678" t="s">
        <v>206</v>
      </c>
      <c r="D22" s="679"/>
      <c r="E22" s="680"/>
      <c r="F22" s="657">
        <v>151601</v>
      </c>
      <c r="G22" s="658"/>
      <c r="H22" s="118" t="s">
        <v>226</v>
      </c>
      <c r="I22" s="118"/>
      <c r="J22" s="139"/>
      <c r="K22" s="657">
        <v>241350</v>
      </c>
      <c r="L22" s="658"/>
      <c r="M22" s="627" t="s">
        <v>63</v>
      </c>
      <c r="N22" s="628"/>
      <c r="O22" s="628"/>
      <c r="P22" s="629"/>
      <c r="Q22" s="129"/>
    </row>
    <row r="23" spans="2:17" s="40" customFormat="1" ht="12.75">
      <c r="B23" s="136">
        <v>141525</v>
      </c>
      <c r="C23" s="437" t="s">
        <v>250</v>
      </c>
      <c r="D23" s="438"/>
      <c r="E23" s="439"/>
      <c r="F23" s="657">
        <v>151360</v>
      </c>
      <c r="G23" s="658"/>
      <c r="H23" s="118" t="s">
        <v>47</v>
      </c>
      <c r="I23" s="118"/>
      <c r="J23" s="139"/>
      <c r="K23" s="657">
        <v>151130</v>
      </c>
      <c r="L23" s="658"/>
      <c r="M23" s="627" t="s">
        <v>39</v>
      </c>
      <c r="N23" s="628"/>
      <c r="O23" s="628"/>
      <c r="P23" s="629"/>
      <c r="Q23" s="129"/>
    </row>
    <row r="24" spans="2:17" s="40" customFormat="1" ht="12.75">
      <c r="B24" s="136">
        <v>141090</v>
      </c>
      <c r="C24" s="120" t="s">
        <v>60</v>
      </c>
      <c r="D24" s="134"/>
      <c r="E24" s="135"/>
      <c r="F24" s="657">
        <v>151361</v>
      </c>
      <c r="G24" s="658"/>
      <c r="H24" s="118" t="s">
        <v>227</v>
      </c>
      <c r="I24" s="118"/>
      <c r="J24" s="139"/>
      <c r="K24" s="657">
        <v>151131</v>
      </c>
      <c r="L24" s="658"/>
      <c r="M24" s="627" t="s">
        <v>238</v>
      </c>
      <c r="N24" s="628"/>
      <c r="O24" s="628"/>
      <c r="P24" s="629"/>
      <c r="Q24" s="129"/>
    </row>
    <row r="25" spans="2:17" s="40" customFormat="1" ht="12.75">
      <c r="B25" s="136">
        <v>141091</v>
      </c>
      <c r="C25" s="117" t="s">
        <v>212</v>
      </c>
      <c r="D25" s="134"/>
      <c r="E25" s="135"/>
      <c r="F25" s="657">
        <v>151600</v>
      </c>
      <c r="G25" s="658"/>
      <c r="H25" s="118" t="s">
        <v>25</v>
      </c>
      <c r="I25" s="118"/>
      <c r="J25" s="139"/>
      <c r="K25" s="657">
        <v>141280</v>
      </c>
      <c r="L25" s="658"/>
      <c r="M25" s="627" t="s">
        <v>41</v>
      </c>
      <c r="N25" s="628"/>
      <c r="O25" s="628"/>
      <c r="P25" s="629"/>
      <c r="Q25" s="129"/>
    </row>
    <row r="26" spans="2:17" s="40" customFormat="1" ht="12.75">
      <c r="B26" s="136">
        <v>141060</v>
      </c>
      <c r="C26" s="117" t="s">
        <v>61</v>
      </c>
      <c r="D26" s="134"/>
      <c r="E26" s="135"/>
      <c r="F26" s="657">
        <v>151601</v>
      </c>
      <c r="G26" s="658"/>
      <c r="H26" s="118" t="s">
        <v>228</v>
      </c>
      <c r="I26" s="118"/>
      <c r="J26" s="139"/>
      <c r="K26" s="657">
        <v>141281</v>
      </c>
      <c r="L26" s="658"/>
      <c r="M26" s="627" t="s">
        <v>239</v>
      </c>
      <c r="N26" s="628"/>
      <c r="O26" s="628"/>
      <c r="P26" s="629"/>
      <c r="Q26" s="129"/>
    </row>
    <row r="27" spans="2:17" s="40" customFormat="1" ht="12.75">
      <c r="B27" s="136">
        <v>141061</v>
      </c>
      <c r="C27" s="117" t="s">
        <v>213</v>
      </c>
      <c r="D27" s="134"/>
      <c r="E27" s="135"/>
      <c r="F27" s="657">
        <v>151700</v>
      </c>
      <c r="G27" s="658"/>
      <c r="H27" s="118" t="s">
        <v>27</v>
      </c>
      <c r="I27" s="118"/>
      <c r="J27" s="139"/>
      <c r="K27" s="657">
        <v>241290</v>
      </c>
      <c r="L27" s="658"/>
      <c r="M27" s="627" t="s">
        <v>42</v>
      </c>
      <c r="N27" s="628"/>
      <c r="O27" s="628"/>
      <c r="P27" s="629"/>
      <c r="Q27" s="129"/>
    </row>
    <row r="28" spans="2:17" s="40" customFormat="1" ht="12.75" customHeight="1">
      <c r="B28" s="136">
        <v>142000</v>
      </c>
      <c r="C28" s="117" t="s">
        <v>20</v>
      </c>
      <c r="D28" s="134"/>
      <c r="E28" s="135"/>
      <c r="F28" s="657">
        <v>151701</v>
      </c>
      <c r="G28" s="658"/>
      <c r="H28" s="118" t="s">
        <v>229</v>
      </c>
      <c r="I28" s="118"/>
      <c r="J28" s="139"/>
      <c r="K28" s="657">
        <v>241291</v>
      </c>
      <c r="L28" s="658"/>
      <c r="M28" s="627" t="s">
        <v>240</v>
      </c>
      <c r="N28" s="628"/>
      <c r="O28" s="628"/>
      <c r="P28" s="629"/>
      <c r="Q28" s="129"/>
    </row>
    <row r="29" spans="2:17" s="40" customFormat="1" ht="12.75" customHeight="1">
      <c r="B29" s="136">
        <v>142001</v>
      </c>
      <c r="C29" s="678" t="s">
        <v>275</v>
      </c>
      <c r="D29" s="628"/>
      <c r="E29" s="629"/>
      <c r="F29" s="657">
        <v>151750</v>
      </c>
      <c r="G29" s="658"/>
      <c r="H29" s="118" t="s">
        <v>29</v>
      </c>
      <c r="I29" s="118"/>
      <c r="J29" s="139"/>
      <c r="K29" s="657">
        <v>141430</v>
      </c>
      <c r="L29" s="658"/>
      <c r="M29" s="627" t="s">
        <v>23</v>
      </c>
      <c r="N29" s="628"/>
      <c r="O29" s="628"/>
      <c r="P29" s="629"/>
      <c r="Q29" s="129"/>
    </row>
    <row r="30" spans="2:17" s="40" customFormat="1" ht="12.75" customHeight="1">
      <c r="B30" s="136">
        <v>151300</v>
      </c>
      <c r="C30" s="117" t="s">
        <v>33</v>
      </c>
      <c r="D30" s="134"/>
      <c r="E30" s="135"/>
      <c r="F30" s="657">
        <v>151751</v>
      </c>
      <c r="G30" s="658"/>
      <c r="H30" s="118" t="s">
        <v>230</v>
      </c>
      <c r="I30" s="134"/>
      <c r="J30" s="135"/>
      <c r="K30" s="657">
        <v>141431</v>
      </c>
      <c r="L30" s="658"/>
      <c r="M30" s="627" t="s">
        <v>241</v>
      </c>
      <c r="N30" s="628"/>
      <c r="O30" s="628"/>
      <c r="P30" s="629"/>
      <c r="Q30" s="129"/>
    </row>
    <row r="31" spans="2:17" s="40" customFormat="1" ht="12.75" customHeight="1">
      <c r="B31" s="136">
        <v>151301</v>
      </c>
      <c r="C31" s="117" t="s">
        <v>214</v>
      </c>
      <c r="D31" s="134"/>
      <c r="E31" s="135"/>
      <c r="F31" s="657">
        <v>151370</v>
      </c>
      <c r="G31" s="658"/>
      <c r="H31" s="118" t="s">
        <v>30</v>
      </c>
      <c r="I31" s="118"/>
      <c r="J31" s="139"/>
      <c r="K31" s="657">
        <v>132500</v>
      </c>
      <c r="L31" s="658"/>
      <c r="M31" s="627" t="s">
        <v>64</v>
      </c>
      <c r="N31" s="628"/>
      <c r="O31" s="628"/>
      <c r="P31" s="629"/>
      <c r="Q31" s="129"/>
    </row>
    <row r="32" spans="2:17" s="40" customFormat="1" ht="12.75" customHeight="1">
      <c r="B32" s="136">
        <v>151100</v>
      </c>
      <c r="C32" s="117" t="s">
        <v>35</v>
      </c>
      <c r="D32" s="134"/>
      <c r="E32" s="135"/>
      <c r="F32" s="657">
        <v>151371</v>
      </c>
      <c r="G32" s="658"/>
      <c r="H32" s="118" t="s">
        <v>231</v>
      </c>
      <c r="I32" s="118"/>
      <c r="J32" s="139"/>
      <c r="K32" s="657">
        <v>151150</v>
      </c>
      <c r="L32" s="658"/>
      <c r="M32" s="627" t="s">
        <v>160</v>
      </c>
      <c r="N32" s="628"/>
      <c r="O32" s="628"/>
      <c r="P32" s="629"/>
      <c r="Q32" s="129"/>
    </row>
    <row r="33" spans="2:17" s="40" customFormat="1" ht="12.75" customHeight="1">
      <c r="B33" s="136">
        <v>151101</v>
      </c>
      <c r="C33" s="117" t="s">
        <v>215</v>
      </c>
      <c r="D33" s="134"/>
      <c r="E33" s="135"/>
      <c r="F33" s="657">
        <v>151020</v>
      </c>
      <c r="G33" s="658"/>
      <c r="H33" s="118" t="s">
        <v>31</v>
      </c>
      <c r="I33" s="118"/>
      <c r="J33" s="139"/>
      <c r="K33" s="657">
        <v>151151</v>
      </c>
      <c r="L33" s="658"/>
      <c r="M33" s="627" t="s">
        <v>242</v>
      </c>
      <c r="N33" s="628"/>
      <c r="O33" s="628"/>
      <c r="P33" s="629"/>
      <c r="Q33" s="129"/>
    </row>
    <row r="34" spans="2:17" s="40" customFormat="1" ht="12.75" customHeight="1">
      <c r="B34" s="136">
        <v>151340</v>
      </c>
      <c r="C34" s="117" t="s">
        <v>36</v>
      </c>
      <c r="D34" s="134"/>
      <c r="E34" s="135"/>
      <c r="F34" s="657">
        <v>151021</v>
      </c>
      <c r="G34" s="658"/>
      <c r="H34" s="118" t="s">
        <v>232</v>
      </c>
      <c r="I34" s="118"/>
      <c r="J34" s="139"/>
      <c r="K34" s="657">
        <v>141500</v>
      </c>
      <c r="L34" s="658"/>
      <c r="M34" s="627" t="s">
        <v>161</v>
      </c>
      <c r="N34" s="628"/>
      <c r="O34" s="628"/>
      <c r="P34" s="629"/>
      <c r="Q34" s="129"/>
    </row>
    <row r="35" spans="2:17" s="40" customFormat="1" ht="12.75" customHeight="1">
      <c r="B35" s="136">
        <v>151341</v>
      </c>
      <c r="C35" s="117" t="s">
        <v>216</v>
      </c>
      <c r="D35" s="134"/>
      <c r="E35" s="135"/>
      <c r="F35" s="657">
        <v>141130</v>
      </c>
      <c r="G35" s="658"/>
      <c r="H35" s="118" t="s">
        <v>162</v>
      </c>
      <c r="I35" s="118"/>
      <c r="J35" s="139"/>
      <c r="K35" s="657">
        <v>151160</v>
      </c>
      <c r="L35" s="658"/>
      <c r="M35" s="627" t="s">
        <v>258</v>
      </c>
      <c r="N35" s="628"/>
      <c r="O35" s="628"/>
      <c r="P35" s="629"/>
      <c r="Q35" s="129"/>
    </row>
    <row r="36" spans="2:17" s="40" customFormat="1" ht="12.75" customHeight="1">
      <c r="B36" s="136">
        <v>151200</v>
      </c>
      <c r="C36" s="117" t="s">
        <v>37</v>
      </c>
      <c r="D36" s="134"/>
      <c r="E36" s="135"/>
      <c r="F36" s="657">
        <v>151380</v>
      </c>
      <c r="G36" s="658"/>
      <c r="H36" s="118" t="s">
        <v>32</v>
      </c>
      <c r="I36" s="118"/>
      <c r="J36" s="139"/>
      <c r="K36" s="657">
        <v>141550</v>
      </c>
      <c r="L36" s="658"/>
      <c r="M36" s="627" t="s">
        <v>65</v>
      </c>
      <c r="N36" s="628"/>
      <c r="O36" s="628"/>
      <c r="P36" s="629"/>
      <c r="Q36" s="129"/>
    </row>
    <row r="37" spans="2:17" s="40" customFormat="1" ht="12.75" customHeight="1">
      <c r="B37" s="136">
        <v>151201</v>
      </c>
      <c r="C37" s="117" t="s">
        <v>217</v>
      </c>
      <c r="D37" s="134"/>
      <c r="E37" s="135"/>
      <c r="F37" s="657">
        <v>151381</v>
      </c>
      <c r="G37" s="658"/>
      <c r="H37" s="118" t="s">
        <v>233</v>
      </c>
      <c r="I37" s="118"/>
      <c r="J37" s="139"/>
      <c r="K37" s="657">
        <v>141551</v>
      </c>
      <c r="L37" s="658"/>
      <c r="M37" s="627" t="s">
        <v>243</v>
      </c>
      <c r="N37" s="628"/>
      <c r="O37" s="628"/>
      <c r="P37" s="629"/>
      <c r="Q37" s="129"/>
    </row>
    <row r="38" spans="2:17" s="40" customFormat="1" ht="12.75" customHeight="1">
      <c r="B38" s="136">
        <v>151350</v>
      </c>
      <c r="C38" s="117" t="s">
        <v>38</v>
      </c>
      <c r="D38" s="134"/>
      <c r="E38" s="135"/>
      <c r="F38" s="657">
        <v>151760</v>
      </c>
      <c r="G38" s="658"/>
      <c r="H38" s="118" t="s">
        <v>22</v>
      </c>
      <c r="I38" s="118"/>
      <c r="J38" s="139"/>
      <c r="K38" s="657">
        <v>151620</v>
      </c>
      <c r="L38" s="658"/>
      <c r="M38" s="627" t="s">
        <v>201</v>
      </c>
      <c r="N38" s="628"/>
      <c r="O38" s="628"/>
      <c r="P38" s="629"/>
      <c r="Q38" s="129"/>
    </row>
    <row r="39" spans="2:17" s="40" customFormat="1" ht="12.75" customHeight="1">
      <c r="B39" s="136">
        <v>151351</v>
      </c>
      <c r="C39" s="117" t="s">
        <v>218</v>
      </c>
      <c r="D39" s="134"/>
      <c r="E39" s="135"/>
      <c r="F39" s="657">
        <v>151761</v>
      </c>
      <c r="G39" s="658"/>
      <c r="H39" s="118" t="s">
        <v>234</v>
      </c>
      <c r="I39" s="118"/>
      <c r="J39" s="139"/>
      <c r="K39" s="657">
        <v>151621</v>
      </c>
      <c r="L39" s="658"/>
      <c r="M39" s="627" t="s">
        <v>244</v>
      </c>
      <c r="N39" s="628"/>
      <c r="O39" s="628"/>
      <c r="P39" s="629"/>
      <c r="Q39" s="129"/>
    </row>
    <row r="40" spans="2:17" s="40" customFormat="1" ht="12.75" customHeight="1">
      <c r="B40" s="136">
        <v>151120</v>
      </c>
      <c r="C40" s="117" t="s">
        <v>40</v>
      </c>
      <c r="D40" s="134"/>
      <c r="E40" s="135"/>
      <c r="F40" s="663">
        <v>144000</v>
      </c>
      <c r="G40" s="664"/>
      <c r="H40" s="628" t="s">
        <v>176</v>
      </c>
      <c r="I40" s="628"/>
      <c r="J40" s="629"/>
      <c r="K40" s="657">
        <v>141300</v>
      </c>
      <c r="L40" s="658"/>
      <c r="M40" s="627" t="s">
        <v>46</v>
      </c>
      <c r="N40" s="628"/>
      <c r="O40" s="628"/>
      <c r="P40" s="629"/>
      <c r="Q40" s="129"/>
    </row>
    <row r="41" spans="2:17" s="40" customFormat="1" ht="12.75" customHeight="1" thickBot="1">
      <c r="B41" s="136">
        <v>151121</v>
      </c>
      <c r="C41" s="117" t="s">
        <v>219</v>
      </c>
      <c r="D41" s="134"/>
      <c r="E41" s="135"/>
      <c r="F41" s="659">
        <v>144001</v>
      </c>
      <c r="G41" s="660"/>
      <c r="H41" s="775" t="s">
        <v>346</v>
      </c>
      <c r="I41" s="776"/>
      <c r="J41" s="777"/>
      <c r="K41" s="659">
        <v>141301</v>
      </c>
      <c r="L41" s="660"/>
      <c r="M41" s="630" t="s">
        <v>245</v>
      </c>
      <c r="N41" s="631"/>
      <c r="O41" s="631"/>
      <c r="P41" s="632"/>
      <c r="Q41" s="129"/>
    </row>
    <row r="42" spans="2:17" s="40" customFormat="1" ht="15" customHeight="1" thickBot="1">
      <c r="B42" s="140">
        <v>151400</v>
      </c>
      <c r="C42" s="121" t="s">
        <v>21</v>
      </c>
      <c r="D42" s="141"/>
      <c r="E42" s="142"/>
      <c r="F42" s="685"/>
      <c r="G42" s="686"/>
      <c r="H42" s="686"/>
      <c r="I42" s="686"/>
      <c r="J42" s="686"/>
      <c r="K42" s="686"/>
      <c r="L42" s="686"/>
      <c r="M42" s="686"/>
      <c r="N42" s="686"/>
      <c r="O42" s="686"/>
      <c r="P42" s="687"/>
      <c r="Q42" s="143"/>
    </row>
    <row r="43" spans="2:17" s="216" customFormat="1" ht="13.5" customHeight="1" thickBot="1">
      <c r="B43" s="373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5"/>
      <c r="Q43" s="215"/>
    </row>
    <row r="44" spans="2:16" ht="26.25" customHeight="1" thickBot="1">
      <c r="B44" s="654" t="s">
        <v>77</v>
      </c>
      <c r="C44" s="656"/>
      <c r="D44" s="656"/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5"/>
    </row>
    <row r="45" spans="2:16" ht="39" customHeight="1" thickBot="1">
      <c r="B45" s="208" t="s">
        <v>54</v>
      </c>
      <c r="C45" s="125" t="s">
        <v>0</v>
      </c>
      <c r="D45" s="127"/>
      <c r="E45" s="654" t="s">
        <v>171</v>
      </c>
      <c r="F45" s="655"/>
      <c r="G45" s="217" t="s">
        <v>169</v>
      </c>
      <c r="H45" s="125" t="s">
        <v>54</v>
      </c>
      <c r="I45" s="654" t="s">
        <v>0</v>
      </c>
      <c r="J45" s="656"/>
      <c r="K45" s="656"/>
      <c r="L45" s="655"/>
      <c r="M45" s="654" t="s">
        <v>171</v>
      </c>
      <c r="N45" s="655"/>
      <c r="O45" s="654" t="s">
        <v>352</v>
      </c>
      <c r="P45" s="655"/>
    </row>
    <row r="46" spans="2:17" s="33" customFormat="1" ht="13.5" customHeight="1">
      <c r="B46" s="144">
        <v>245280</v>
      </c>
      <c r="C46" s="145" t="s">
        <v>24</v>
      </c>
      <c r="D46" s="146"/>
      <c r="E46" s="147">
        <v>0.8</v>
      </c>
      <c r="F46" s="148"/>
      <c r="G46" s="149">
        <v>60</v>
      </c>
      <c r="H46" s="445">
        <v>253050</v>
      </c>
      <c r="I46" s="778" t="s">
        <v>350</v>
      </c>
      <c r="J46" s="779"/>
      <c r="K46" s="779"/>
      <c r="L46" s="780"/>
      <c r="M46" s="448">
        <v>1500000</v>
      </c>
      <c r="N46" s="446"/>
      <c r="O46" s="447">
        <v>60</v>
      </c>
      <c r="P46" s="150"/>
      <c r="Q46" s="8"/>
    </row>
    <row r="47" spans="2:17" s="33" customFormat="1" ht="13.5" customHeight="1">
      <c r="B47" s="151">
        <v>245200</v>
      </c>
      <c r="C47" s="152" t="s">
        <v>48</v>
      </c>
      <c r="D47" s="153"/>
      <c r="E47" s="154">
        <v>0.8</v>
      </c>
      <c r="F47" s="155"/>
      <c r="G47" s="156">
        <v>60</v>
      </c>
      <c r="H47" s="451">
        <v>253060</v>
      </c>
      <c r="I47" s="682" t="s">
        <v>351</v>
      </c>
      <c r="J47" s="683"/>
      <c r="K47" s="683"/>
      <c r="L47" s="684"/>
      <c r="M47" s="436">
        <v>2500000</v>
      </c>
      <c r="N47" s="449"/>
      <c r="O47" s="450">
        <v>60</v>
      </c>
      <c r="P47" s="159"/>
      <c r="Q47" s="8"/>
    </row>
    <row r="48" spans="2:17" s="33" customFormat="1" ht="13.5" customHeight="1">
      <c r="B48" s="151">
        <v>245050</v>
      </c>
      <c r="C48" s="152" t="s">
        <v>165</v>
      </c>
      <c r="D48" s="153"/>
      <c r="E48" s="154">
        <v>0.8</v>
      </c>
      <c r="F48" s="155"/>
      <c r="G48" s="156">
        <v>48</v>
      </c>
      <c r="H48" s="157">
        <v>253450</v>
      </c>
      <c r="I48" s="627" t="s">
        <v>276</v>
      </c>
      <c r="J48" s="628"/>
      <c r="K48" s="628"/>
      <c r="L48" s="629"/>
      <c r="M48" s="160">
        <v>0.8</v>
      </c>
      <c r="N48" s="158"/>
      <c r="O48" s="450">
        <v>96</v>
      </c>
      <c r="P48" s="159"/>
      <c r="Q48" s="8"/>
    </row>
    <row r="49" spans="2:17" s="33" customFormat="1" ht="13.5" customHeight="1">
      <c r="B49" s="161">
        <v>245290</v>
      </c>
      <c r="C49" s="152" t="s">
        <v>202</v>
      </c>
      <c r="D49" s="432"/>
      <c r="E49" s="154">
        <v>0.8</v>
      </c>
      <c r="F49" s="155"/>
      <c r="G49" s="156">
        <v>60</v>
      </c>
      <c r="H49" s="157">
        <v>253400</v>
      </c>
      <c r="I49" s="627" t="s">
        <v>252</v>
      </c>
      <c r="J49" s="628"/>
      <c r="K49" s="628"/>
      <c r="L49" s="629"/>
      <c r="M49" s="436">
        <v>2000000</v>
      </c>
      <c r="N49" s="158"/>
      <c r="O49" s="450">
        <v>96</v>
      </c>
      <c r="P49" s="159"/>
      <c r="Q49" s="8"/>
    </row>
    <row r="50" spans="2:17" s="33" customFormat="1" ht="13.5" customHeight="1">
      <c r="B50" s="151">
        <v>245150</v>
      </c>
      <c r="C50" s="162" t="s">
        <v>152</v>
      </c>
      <c r="D50" s="163"/>
      <c r="E50" s="154">
        <v>0.8</v>
      </c>
      <c r="F50" s="155"/>
      <c r="G50" s="156">
        <v>60</v>
      </c>
      <c r="H50" s="157">
        <v>253100</v>
      </c>
      <c r="I50" s="627" t="s">
        <v>253</v>
      </c>
      <c r="J50" s="628"/>
      <c r="K50" s="628"/>
      <c r="L50" s="629"/>
      <c r="M50" s="436">
        <v>3100000</v>
      </c>
      <c r="N50" s="158"/>
      <c r="O50" s="450">
        <v>96</v>
      </c>
      <c r="P50" s="159"/>
      <c r="Q50" s="8"/>
    </row>
    <row r="51" spans="2:17" s="33" customFormat="1" ht="13.5" customHeight="1">
      <c r="B51" s="151">
        <v>245100</v>
      </c>
      <c r="C51" s="162" t="s">
        <v>149</v>
      </c>
      <c r="D51" s="163"/>
      <c r="E51" s="154">
        <v>0.8</v>
      </c>
      <c r="F51" s="155"/>
      <c r="G51" s="156">
        <v>60</v>
      </c>
      <c r="H51" s="157">
        <v>253455</v>
      </c>
      <c r="I51" s="627" t="s">
        <v>277</v>
      </c>
      <c r="J51" s="628"/>
      <c r="K51" s="628"/>
      <c r="L51" s="629"/>
      <c r="M51" s="160">
        <v>0.8</v>
      </c>
      <c r="N51" s="158"/>
      <c r="O51" s="450">
        <v>96</v>
      </c>
      <c r="P51" s="159"/>
      <c r="Q51" s="8"/>
    </row>
    <row r="52" spans="2:17" s="33" customFormat="1" ht="13.5" customHeight="1">
      <c r="B52" s="151">
        <v>244100</v>
      </c>
      <c r="C52" s="152" t="s">
        <v>67</v>
      </c>
      <c r="D52" s="153"/>
      <c r="E52" s="154">
        <v>0.8</v>
      </c>
      <c r="F52" s="155"/>
      <c r="G52" s="156">
        <v>36</v>
      </c>
      <c r="H52" s="157">
        <v>253405</v>
      </c>
      <c r="I52" s="627" t="s">
        <v>278</v>
      </c>
      <c r="J52" s="628"/>
      <c r="K52" s="628"/>
      <c r="L52" s="629"/>
      <c r="M52" s="164">
        <v>0.8</v>
      </c>
      <c r="N52" s="158"/>
      <c r="O52" s="450">
        <v>96</v>
      </c>
      <c r="P52" s="159"/>
      <c r="Q52" s="8"/>
    </row>
    <row r="53" spans="2:17" s="33" customFormat="1" ht="13.5" customHeight="1">
      <c r="B53" s="151">
        <v>260000</v>
      </c>
      <c r="C53" s="152" t="s">
        <v>66</v>
      </c>
      <c r="D53" s="153"/>
      <c r="E53" s="154">
        <v>0.8</v>
      </c>
      <c r="F53" s="155"/>
      <c r="G53" s="167" t="s">
        <v>254</v>
      </c>
      <c r="H53" s="157">
        <v>253105</v>
      </c>
      <c r="I53" s="627" t="s">
        <v>279</v>
      </c>
      <c r="J53" s="628"/>
      <c r="K53" s="628"/>
      <c r="L53" s="629"/>
      <c r="M53" s="164">
        <v>0.8</v>
      </c>
      <c r="N53" s="158"/>
      <c r="O53" s="450">
        <v>96</v>
      </c>
      <c r="P53" s="166"/>
      <c r="Q53" s="8"/>
    </row>
    <row r="54" spans="2:17" s="33" customFormat="1" ht="13.5" customHeight="1">
      <c r="B54" s="151">
        <v>244200</v>
      </c>
      <c r="C54" s="152" t="s">
        <v>69</v>
      </c>
      <c r="D54" s="153"/>
      <c r="E54" s="154">
        <v>0.8</v>
      </c>
      <c r="F54" s="155"/>
      <c r="G54" s="156">
        <v>36</v>
      </c>
      <c r="H54" s="157">
        <v>253500</v>
      </c>
      <c r="I54" s="627" t="s">
        <v>353</v>
      </c>
      <c r="J54" s="628"/>
      <c r="K54" s="628"/>
      <c r="L54" s="629"/>
      <c r="M54" s="164">
        <v>0.8</v>
      </c>
      <c r="N54" s="158"/>
      <c r="O54" s="450">
        <v>96</v>
      </c>
      <c r="P54" s="166"/>
      <c r="Q54" s="8"/>
    </row>
    <row r="55" spans="2:17" s="33" customFormat="1" ht="13.5" customHeight="1">
      <c r="B55" s="151">
        <v>244150</v>
      </c>
      <c r="C55" s="152" t="s">
        <v>68</v>
      </c>
      <c r="D55" s="153"/>
      <c r="E55" s="154">
        <v>0.8</v>
      </c>
      <c r="F55" s="155"/>
      <c r="G55" s="156">
        <v>36</v>
      </c>
      <c r="H55" s="168">
        <v>245250</v>
      </c>
      <c r="I55" s="690" t="s">
        <v>49</v>
      </c>
      <c r="J55" s="691"/>
      <c r="K55" s="691"/>
      <c r="L55" s="692"/>
      <c r="M55" s="164">
        <v>0.8</v>
      </c>
      <c r="N55" s="158"/>
      <c r="O55" s="165">
        <v>60</v>
      </c>
      <c r="P55" s="166"/>
      <c r="Q55" s="8"/>
    </row>
    <row r="56" spans="2:17" s="33" customFormat="1" ht="13.5" customHeight="1" thickBot="1">
      <c r="B56" s="169">
        <v>253000</v>
      </c>
      <c r="C56" s="442" t="s">
        <v>349</v>
      </c>
      <c r="D56" s="443"/>
      <c r="E56" s="767">
        <v>1000000</v>
      </c>
      <c r="F56" s="768"/>
      <c r="G56" s="444">
        <v>60</v>
      </c>
      <c r="H56" s="170">
        <v>245300</v>
      </c>
      <c r="I56" s="693" t="s">
        <v>255</v>
      </c>
      <c r="J56" s="694"/>
      <c r="K56" s="694"/>
      <c r="L56" s="695"/>
      <c r="M56" s="171">
        <v>0.8</v>
      </c>
      <c r="N56" s="172"/>
      <c r="O56" s="173">
        <v>96</v>
      </c>
      <c r="P56" s="172"/>
      <c r="Q56" s="8"/>
    </row>
    <row r="57" spans="2:17" s="214" customFormat="1" ht="13.5" customHeight="1" thickBot="1">
      <c r="B57" s="376"/>
      <c r="C57" s="377"/>
      <c r="D57" s="377"/>
      <c r="E57" s="377"/>
      <c r="F57" s="377"/>
      <c r="G57" s="377"/>
      <c r="H57" s="377"/>
      <c r="I57" s="377"/>
      <c r="J57" s="377"/>
      <c r="K57" s="377"/>
      <c r="L57" s="378"/>
      <c r="M57" s="378"/>
      <c r="N57" s="379"/>
      <c r="O57" s="380"/>
      <c r="P57" s="381"/>
      <c r="Q57" s="219"/>
    </row>
    <row r="58" spans="2:17" ht="29.25" customHeight="1" thickBot="1">
      <c r="B58" s="654" t="s">
        <v>280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P58" s="655"/>
      <c r="Q58" s="174"/>
    </row>
    <row r="59" spans="2:17" s="199" customFormat="1" ht="39.75" customHeight="1" thickBot="1">
      <c r="B59" s="208" t="s">
        <v>54</v>
      </c>
      <c r="C59" s="654" t="s">
        <v>0</v>
      </c>
      <c r="D59" s="655"/>
      <c r="E59" s="654" t="s">
        <v>169</v>
      </c>
      <c r="F59" s="655"/>
      <c r="G59" s="218" t="s">
        <v>54</v>
      </c>
      <c r="H59" s="209" t="s">
        <v>0</v>
      </c>
      <c r="I59" s="295"/>
      <c r="J59" s="654" t="s">
        <v>170</v>
      </c>
      <c r="K59" s="655"/>
      <c r="L59" s="218" t="s">
        <v>54</v>
      </c>
      <c r="M59" s="654" t="s">
        <v>0</v>
      </c>
      <c r="N59" s="655"/>
      <c r="O59" s="654" t="s">
        <v>169</v>
      </c>
      <c r="P59" s="655"/>
      <c r="Q59" s="222"/>
    </row>
    <row r="60" spans="2:17" s="33" customFormat="1" ht="36" customHeight="1">
      <c r="B60" s="175">
        <v>447100</v>
      </c>
      <c r="C60" s="696" t="s">
        <v>51</v>
      </c>
      <c r="D60" s="697"/>
      <c r="E60" s="452">
        <v>84</v>
      </c>
      <c r="F60" s="176"/>
      <c r="G60" s="308">
        <v>447200</v>
      </c>
      <c r="H60" s="698" t="s">
        <v>70</v>
      </c>
      <c r="I60" s="634"/>
      <c r="J60" s="453">
        <v>84</v>
      </c>
      <c r="K60" s="177"/>
      <c r="L60" s="308">
        <v>447510</v>
      </c>
      <c r="M60" s="633" t="s">
        <v>74</v>
      </c>
      <c r="N60" s="634"/>
      <c r="O60" s="178">
        <v>60</v>
      </c>
      <c r="P60" s="179"/>
      <c r="Q60" s="10"/>
    </row>
    <row r="61" spans="2:17" s="33" customFormat="1" ht="27.75" customHeight="1">
      <c r="B61" s="180">
        <v>447250</v>
      </c>
      <c r="C61" s="650" t="s">
        <v>71</v>
      </c>
      <c r="D61" s="678"/>
      <c r="E61" s="181">
        <v>60</v>
      </c>
      <c r="F61" s="182"/>
      <c r="G61" s="191">
        <v>447150</v>
      </c>
      <c r="H61" s="649" t="s">
        <v>181</v>
      </c>
      <c r="I61" s="636"/>
      <c r="J61" s="454">
        <v>84</v>
      </c>
      <c r="K61" s="184"/>
      <c r="L61" s="191">
        <v>447500</v>
      </c>
      <c r="M61" s="635" t="s">
        <v>73</v>
      </c>
      <c r="N61" s="636"/>
      <c r="O61" s="185">
        <v>60</v>
      </c>
      <c r="P61" s="186"/>
      <c r="Q61" s="10"/>
    </row>
    <row r="62" spans="2:17" s="33" customFormat="1" ht="28.5" customHeight="1">
      <c r="B62" s="180">
        <v>447350</v>
      </c>
      <c r="C62" s="650" t="s">
        <v>180</v>
      </c>
      <c r="D62" s="678"/>
      <c r="E62" s="181">
        <v>60</v>
      </c>
      <c r="F62" s="182"/>
      <c r="G62" s="191">
        <v>447600</v>
      </c>
      <c r="H62" s="649" t="s">
        <v>75</v>
      </c>
      <c r="I62" s="636"/>
      <c r="J62" s="183">
        <v>60</v>
      </c>
      <c r="K62" s="184"/>
      <c r="L62" s="414">
        <v>447050</v>
      </c>
      <c r="M62" s="641" t="s">
        <v>50</v>
      </c>
      <c r="N62" s="642"/>
      <c r="O62" s="455">
        <v>84</v>
      </c>
      <c r="P62" s="418"/>
      <c r="Q62" s="8"/>
    </row>
    <row r="63" spans="2:17" s="33" customFormat="1" ht="28.5" customHeight="1">
      <c r="B63" s="180">
        <v>447300</v>
      </c>
      <c r="C63" s="650" t="s">
        <v>72</v>
      </c>
      <c r="D63" s="651"/>
      <c r="E63" s="412">
        <v>60</v>
      </c>
      <c r="F63" s="413"/>
      <c r="G63" s="419"/>
      <c r="H63" s="652"/>
      <c r="I63" s="653"/>
      <c r="J63" s="420"/>
      <c r="K63" s="416"/>
      <c r="L63" s="643"/>
      <c r="M63" s="644"/>
      <c r="N63" s="644"/>
      <c r="O63" s="644"/>
      <c r="P63" s="645"/>
      <c r="Q63" s="8"/>
    </row>
    <row r="64" spans="2:17" s="33" customFormat="1" ht="28.5" customHeight="1" thickBot="1">
      <c r="B64" s="415">
        <v>447650</v>
      </c>
      <c r="C64" s="637" t="s">
        <v>76</v>
      </c>
      <c r="D64" s="638"/>
      <c r="E64" s="188">
        <v>60</v>
      </c>
      <c r="F64" s="189"/>
      <c r="G64" s="421"/>
      <c r="H64" s="639"/>
      <c r="I64" s="640"/>
      <c r="J64" s="422"/>
      <c r="K64" s="417"/>
      <c r="L64" s="646"/>
      <c r="M64" s="647"/>
      <c r="N64" s="647"/>
      <c r="O64" s="647"/>
      <c r="P64" s="648"/>
      <c r="Q64" s="8"/>
    </row>
    <row r="65" spans="2:17" s="221" customFormat="1" ht="13.5" customHeight="1" thickBot="1">
      <c r="B65" s="277"/>
      <c r="C65" s="269"/>
      <c r="D65" s="269"/>
      <c r="E65" s="382"/>
      <c r="F65" s="382"/>
      <c r="G65" s="268"/>
      <c r="H65" s="269"/>
      <c r="I65" s="269"/>
      <c r="J65" s="382"/>
      <c r="K65" s="382"/>
      <c r="L65" s="270"/>
      <c r="M65" s="271"/>
      <c r="N65" s="271"/>
      <c r="O65" s="379"/>
      <c r="P65" s="278"/>
      <c r="Q65" s="220"/>
    </row>
    <row r="66" spans="2:16" ht="33.75" customHeight="1" thickBot="1">
      <c r="B66" s="654" t="s">
        <v>281</v>
      </c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5"/>
    </row>
    <row r="67" spans="2:17" s="199" customFormat="1" ht="13.5" thickBot="1">
      <c r="B67" s="125" t="s">
        <v>54</v>
      </c>
      <c r="C67" s="654" t="s">
        <v>0</v>
      </c>
      <c r="D67" s="656"/>
      <c r="E67" s="655"/>
      <c r="F67" s="656" t="s">
        <v>54</v>
      </c>
      <c r="G67" s="656"/>
      <c r="H67" s="654" t="s">
        <v>0</v>
      </c>
      <c r="I67" s="656"/>
      <c r="J67" s="656"/>
      <c r="K67" s="126"/>
      <c r="L67" s="126" t="s">
        <v>54</v>
      </c>
      <c r="M67" s="654" t="s">
        <v>0</v>
      </c>
      <c r="N67" s="656"/>
      <c r="O67" s="656"/>
      <c r="P67" s="655"/>
      <c r="Q67" s="222"/>
    </row>
    <row r="68" spans="2:17" s="41" customFormat="1" ht="38.25" customHeight="1">
      <c r="B68" s="316">
        <v>547020</v>
      </c>
      <c r="C68" s="735" t="s">
        <v>133</v>
      </c>
      <c r="D68" s="735"/>
      <c r="E68" s="735"/>
      <c r="F68" s="749">
        <v>347360</v>
      </c>
      <c r="G68" s="750"/>
      <c r="H68" s="745" t="s">
        <v>307</v>
      </c>
      <c r="I68" s="746"/>
      <c r="J68" s="746"/>
      <c r="K68" s="747"/>
      <c r="L68" s="317">
        <v>547420</v>
      </c>
      <c r="M68" s="740" t="s">
        <v>308</v>
      </c>
      <c r="N68" s="741"/>
      <c r="O68" s="741"/>
      <c r="P68" s="742">
        <v>1</v>
      </c>
      <c r="Q68" s="190"/>
    </row>
    <row r="69" spans="2:16" ht="41.25" customHeight="1">
      <c r="B69" s="318">
        <v>547200</v>
      </c>
      <c r="C69" s="701" t="s">
        <v>134</v>
      </c>
      <c r="D69" s="701"/>
      <c r="E69" s="701">
        <v>1</v>
      </c>
      <c r="F69" s="688">
        <v>547060</v>
      </c>
      <c r="G69" s="689"/>
      <c r="H69" s="748" t="s">
        <v>182</v>
      </c>
      <c r="I69" s="733"/>
      <c r="J69" s="733"/>
      <c r="K69" s="734"/>
      <c r="L69" s="318">
        <v>547400</v>
      </c>
      <c r="M69" s="701" t="s">
        <v>100</v>
      </c>
      <c r="N69" s="701"/>
      <c r="O69" s="701"/>
      <c r="P69" s="701">
        <v>1</v>
      </c>
    </row>
    <row r="70" spans="2:17" ht="40.5" customHeight="1">
      <c r="B70" s="318">
        <v>547030</v>
      </c>
      <c r="C70" s="701" t="s">
        <v>135</v>
      </c>
      <c r="D70" s="701"/>
      <c r="E70" s="701">
        <v>1</v>
      </c>
      <c r="F70" s="688">
        <v>547070</v>
      </c>
      <c r="G70" s="689"/>
      <c r="H70" s="732" t="s">
        <v>329</v>
      </c>
      <c r="I70" s="733"/>
      <c r="J70" s="733"/>
      <c r="K70" s="734"/>
      <c r="L70" s="318">
        <v>547430</v>
      </c>
      <c r="M70" s="701" t="s">
        <v>304</v>
      </c>
      <c r="N70" s="701"/>
      <c r="O70" s="701"/>
      <c r="P70" s="701">
        <v>1</v>
      </c>
      <c r="Q70" s="192"/>
    </row>
    <row r="71" spans="2:17" s="33" customFormat="1" ht="33" customHeight="1">
      <c r="B71" s="318">
        <v>547250</v>
      </c>
      <c r="C71" s="701" t="s">
        <v>90</v>
      </c>
      <c r="D71" s="701"/>
      <c r="E71" s="701">
        <v>1</v>
      </c>
      <c r="F71" s="688">
        <v>547100</v>
      </c>
      <c r="G71" s="689"/>
      <c r="H71" s="748" t="s">
        <v>93</v>
      </c>
      <c r="I71" s="733"/>
      <c r="J71" s="733"/>
      <c r="K71" s="734"/>
      <c r="L71" s="318">
        <v>547500</v>
      </c>
      <c r="M71" s="701" t="s">
        <v>314</v>
      </c>
      <c r="N71" s="701"/>
      <c r="O71" s="701"/>
      <c r="P71" s="701">
        <v>1</v>
      </c>
      <c r="Q71" s="192"/>
    </row>
    <row r="72" spans="2:18" ht="33" customHeight="1">
      <c r="B72" s="318">
        <v>347300</v>
      </c>
      <c r="C72" s="384" t="s">
        <v>315</v>
      </c>
      <c r="D72" s="385"/>
      <c r="E72" s="386"/>
      <c r="F72" s="688">
        <v>547160</v>
      </c>
      <c r="G72" s="689"/>
      <c r="H72" s="732" t="s">
        <v>302</v>
      </c>
      <c r="I72" s="733"/>
      <c r="J72" s="733"/>
      <c r="K72" s="734"/>
      <c r="L72" s="319">
        <v>547510</v>
      </c>
      <c r="M72" s="701" t="s">
        <v>305</v>
      </c>
      <c r="N72" s="701"/>
      <c r="O72" s="701"/>
      <c r="P72" s="701">
        <v>1</v>
      </c>
      <c r="Q72" s="192"/>
      <c r="R72" s="17"/>
    </row>
    <row r="73" spans="2:18" ht="33" customHeight="1" thickBot="1">
      <c r="B73" s="321">
        <v>347350</v>
      </c>
      <c r="C73" s="743" t="s">
        <v>92</v>
      </c>
      <c r="D73" s="744"/>
      <c r="E73" s="744"/>
      <c r="F73" s="688">
        <v>547050</v>
      </c>
      <c r="G73" s="689"/>
      <c r="H73" s="748" t="s">
        <v>94</v>
      </c>
      <c r="I73" s="733"/>
      <c r="J73" s="733"/>
      <c r="K73" s="734"/>
      <c r="L73" s="318">
        <v>547450</v>
      </c>
      <c r="M73" s="701" t="s">
        <v>99</v>
      </c>
      <c r="N73" s="701"/>
      <c r="O73" s="701"/>
      <c r="P73" s="701">
        <v>1</v>
      </c>
      <c r="Q73" s="192"/>
      <c r="R73" s="17"/>
    </row>
    <row r="74" spans="2:18" ht="33" customHeight="1">
      <c r="B74" s="387"/>
      <c r="C74" s="388"/>
      <c r="D74" s="388"/>
      <c r="E74" s="389"/>
      <c r="F74" s="688">
        <v>547080</v>
      </c>
      <c r="G74" s="689"/>
      <c r="H74" s="732" t="s">
        <v>303</v>
      </c>
      <c r="I74" s="733"/>
      <c r="J74" s="733"/>
      <c r="K74" s="734"/>
      <c r="L74" s="318">
        <v>547460</v>
      </c>
      <c r="M74" s="701" t="s">
        <v>306</v>
      </c>
      <c r="N74" s="701"/>
      <c r="O74" s="701"/>
      <c r="P74" s="701">
        <v>1</v>
      </c>
      <c r="Q74" s="192"/>
      <c r="R74" s="17"/>
    </row>
    <row r="75" spans="2:18" ht="33" customHeight="1" thickBot="1">
      <c r="B75" s="277"/>
      <c r="C75" s="269"/>
      <c r="D75" s="269"/>
      <c r="E75" s="405"/>
      <c r="F75" s="736">
        <v>547410</v>
      </c>
      <c r="G75" s="737"/>
      <c r="H75" s="710" t="s">
        <v>316</v>
      </c>
      <c r="I75" s="711"/>
      <c r="J75" s="711"/>
      <c r="K75" s="712"/>
      <c r="L75" s="320">
        <v>547600</v>
      </c>
      <c r="M75" s="751" t="s">
        <v>259</v>
      </c>
      <c r="N75" s="752"/>
      <c r="O75" s="752"/>
      <c r="P75" s="753"/>
      <c r="Q75" s="192"/>
      <c r="R75" s="17"/>
    </row>
    <row r="76" spans="2:18" ht="13.5" customHeight="1" thickBot="1">
      <c r="B76" s="300"/>
      <c r="C76" s="301"/>
      <c r="D76" s="301"/>
      <c r="E76" s="301"/>
      <c r="F76" s="302"/>
      <c r="G76" s="302"/>
      <c r="H76" s="303"/>
      <c r="I76" s="303"/>
      <c r="J76" s="303"/>
      <c r="K76" s="303"/>
      <c r="L76" s="304"/>
      <c r="M76" s="305"/>
      <c r="N76" s="305"/>
      <c r="O76" s="305"/>
      <c r="P76" s="306"/>
      <c r="Q76" s="192"/>
      <c r="R76" s="17"/>
    </row>
    <row r="77" spans="2:18" s="1" customFormat="1" ht="30" customHeight="1" thickBot="1">
      <c r="B77" s="717" t="s">
        <v>332</v>
      </c>
      <c r="C77" s="718"/>
      <c r="D77" s="718"/>
      <c r="E77" s="718"/>
      <c r="F77" s="718"/>
      <c r="G77" s="718"/>
      <c r="H77" s="718"/>
      <c r="I77" s="718"/>
      <c r="J77" s="718"/>
      <c r="K77" s="718"/>
      <c r="L77" s="718"/>
      <c r="M77" s="718"/>
      <c r="N77" s="718"/>
      <c r="O77" s="718"/>
      <c r="P77" s="719"/>
      <c r="Q77" s="7"/>
      <c r="R77" s="7"/>
    </row>
    <row r="78" spans="2:18" s="1" customFormat="1" ht="15.75" customHeight="1" thickBot="1">
      <c r="B78" s="125" t="s">
        <v>54</v>
      </c>
      <c r="C78" s="654" t="s">
        <v>0</v>
      </c>
      <c r="D78" s="656"/>
      <c r="E78" s="655"/>
      <c r="F78" s="656" t="s">
        <v>54</v>
      </c>
      <c r="G78" s="656"/>
      <c r="H78" s="654" t="s">
        <v>0</v>
      </c>
      <c r="I78" s="656"/>
      <c r="J78" s="656"/>
      <c r="K78" s="127"/>
      <c r="L78" s="217" t="s">
        <v>54</v>
      </c>
      <c r="M78" s="656" t="s">
        <v>0</v>
      </c>
      <c r="N78" s="656"/>
      <c r="O78" s="656"/>
      <c r="P78" s="655"/>
      <c r="Q78" s="7"/>
      <c r="R78" s="7"/>
    </row>
    <row r="79" spans="2:18" s="1" customFormat="1" ht="13.5" customHeight="1">
      <c r="B79" s="308">
        <v>347200</v>
      </c>
      <c r="C79" s="720" t="s">
        <v>98</v>
      </c>
      <c r="D79" s="721"/>
      <c r="E79" s="722"/>
      <c r="F79" s="723">
        <v>347400</v>
      </c>
      <c r="G79" s="724"/>
      <c r="H79" s="725" t="s">
        <v>52</v>
      </c>
      <c r="I79" s="726"/>
      <c r="J79" s="726"/>
      <c r="K79" s="727"/>
      <c r="L79" s="308">
        <v>347490</v>
      </c>
      <c r="M79" s="725" t="s">
        <v>97</v>
      </c>
      <c r="N79" s="726"/>
      <c r="O79" s="726"/>
      <c r="P79" s="728"/>
      <c r="Q79" s="137"/>
      <c r="R79" s="37"/>
    </row>
    <row r="80" spans="2:18" s="1" customFormat="1" ht="13.5" customHeight="1">
      <c r="B80" s="309">
        <v>347210</v>
      </c>
      <c r="C80" s="713" t="s">
        <v>309</v>
      </c>
      <c r="D80" s="714"/>
      <c r="E80" s="715"/>
      <c r="F80" s="738">
        <v>347410</v>
      </c>
      <c r="G80" s="584"/>
      <c r="H80" s="649" t="s">
        <v>311</v>
      </c>
      <c r="I80" s="739"/>
      <c r="J80" s="739"/>
      <c r="K80" s="739"/>
      <c r="L80" s="191">
        <v>347495</v>
      </c>
      <c r="M80" s="713" t="s">
        <v>313</v>
      </c>
      <c r="N80" s="714"/>
      <c r="O80" s="714"/>
      <c r="P80" s="715"/>
      <c r="Q80" s="137"/>
      <c r="R80" s="37"/>
    </row>
    <row r="81" spans="2:18" s="1" customFormat="1" ht="13.5" customHeight="1">
      <c r="B81" s="191">
        <v>347250</v>
      </c>
      <c r="C81" s="757" t="s">
        <v>96</v>
      </c>
      <c r="D81" s="714"/>
      <c r="E81" s="715"/>
      <c r="F81" s="705">
        <v>347480</v>
      </c>
      <c r="G81" s="706"/>
      <c r="H81" s="707" t="s">
        <v>95</v>
      </c>
      <c r="I81" s="708">
        <v>1</v>
      </c>
      <c r="J81" s="708"/>
      <c r="K81" s="709"/>
      <c r="L81" s="410">
        <v>347100</v>
      </c>
      <c r="M81" s="702" t="s">
        <v>91</v>
      </c>
      <c r="N81" s="703"/>
      <c r="O81" s="703"/>
      <c r="P81" s="704"/>
      <c r="Q81" s="137"/>
      <c r="R81" s="37"/>
    </row>
    <row r="82" spans="2:18" s="1" customFormat="1" ht="13.5" customHeight="1" thickBot="1">
      <c r="B82" s="310">
        <v>347260</v>
      </c>
      <c r="C82" s="754" t="s">
        <v>310</v>
      </c>
      <c r="D82" s="755"/>
      <c r="E82" s="756"/>
      <c r="F82" s="699">
        <v>347485</v>
      </c>
      <c r="G82" s="700"/>
      <c r="H82" s="769" t="s">
        <v>312</v>
      </c>
      <c r="I82" s="770">
        <v>1</v>
      </c>
      <c r="J82" s="770"/>
      <c r="K82" s="771"/>
      <c r="L82" s="411">
        <v>347160</v>
      </c>
      <c r="M82" s="772" t="s">
        <v>301</v>
      </c>
      <c r="N82" s="773"/>
      <c r="O82" s="773"/>
      <c r="P82" s="774"/>
      <c r="Q82" s="137"/>
      <c r="R82" s="37"/>
    </row>
    <row r="83" spans="2:18" s="1" customFormat="1" ht="13.5" customHeight="1">
      <c r="B83" s="307"/>
      <c r="C83" s="298"/>
      <c r="D83" s="298"/>
      <c r="E83" s="298"/>
      <c r="F83" s="311"/>
      <c r="G83" s="311"/>
      <c r="H83" s="312"/>
      <c r="I83" s="312"/>
      <c r="J83" s="312"/>
      <c r="K83" s="313"/>
      <c r="L83" s="314"/>
      <c r="M83" s="314"/>
      <c r="N83" s="314"/>
      <c r="O83" s="314"/>
      <c r="P83" s="315"/>
      <c r="Q83" s="137"/>
      <c r="R83" s="37"/>
    </row>
    <row r="84" spans="2:18" ht="13.5" customHeight="1">
      <c r="B84" s="223" t="s">
        <v>101</v>
      </c>
      <c r="C84" s="195"/>
      <c r="D84" s="195"/>
      <c r="E84" s="196"/>
      <c r="F84" s="196"/>
      <c r="G84" s="197"/>
      <c r="H84" s="195"/>
      <c r="I84" s="195"/>
      <c r="J84" s="196"/>
      <c r="K84" s="196"/>
      <c r="L84" s="198"/>
      <c r="M84" s="30"/>
      <c r="N84" s="30"/>
      <c r="O84" s="32"/>
      <c r="P84" s="224"/>
      <c r="Q84" s="17"/>
      <c r="R84" s="17"/>
    </row>
    <row r="85" spans="2:18" ht="18.75" customHeight="1">
      <c r="B85" s="729" t="s">
        <v>354</v>
      </c>
      <c r="C85" s="730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1"/>
      <c r="Q85" s="17"/>
      <c r="R85" s="17"/>
    </row>
    <row r="86" spans="2:18" ht="39" customHeight="1">
      <c r="B86" s="758" t="s">
        <v>355</v>
      </c>
      <c r="C86" s="759"/>
      <c r="D86" s="759"/>
      <c r="E86" s="759"/>
      <c r="F86" s="759"/>
      <c r="G86" s="759"/>
      <c r="H86" s="759"/>
      <c r="I86" s="759"/>
      <c r="J86" s="759"/>
      <c r="K86" s="759"/>
      <c r="L86" s="759"/>
      <c r="M86" s="759"/>
      <c r="N86" s="759"/>
      <c r="O86" s="759"/>
      <c r="P86" s="760"/>
      <c r="Q86" s="195"/>
      <c r="R86" s="17"/>
    </row>
    <row r="87" spans="2:18" ht="12.75" customHeight="1">
      <c r="B87" s="729" t="s">
        <v>256</v>
      </c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1"/>
      <c r="Q87" s="195"/>
      <c r="R87" s="17"/>
    </row>
    <row r="88" spans="2:18" ht="12.75" customHeight="1">
      <c r="B88" s="729" t="s">
        <v>257</v>
      </c>
      <c r="C88" s="730"/>
      <c r="D88" s="730"/>
      <c r="E88" s="730"/>
      <c r="F88" s="730"/>
      <c r="G88" s="730"/>
      <c r="H88" s="730"/>
      <c r="I88" s="730"/>
      <c r="J88" s="730"/>
      <c r="K88" s="730"/>
      <c r="L88" s="730"/>
      <c r="M88" s="730"/>
      <c r="N88" s="730"/>
      <c r="O88" s="730"/>
      <c r="P88" s="731"/>
      <c r="Q88" s="195"/>
      <c r="R88" s="17"/>
    </row>
    <row r="89" spans="2:18" ht="12.75" customHeight="1">
      <c r="B89" s="729" t="s">
        <v>172</v>
      </c>
      <c r="C89" s="730"/>
      <c r="D89" s="730"/>
      <c r="E89" s="730"/>
      <c r="F89" s="730"/>
      <c r="G89" s="730"/>
      <c r="H89" s="730"/>
      <c r="I89" s="730"/>
      <c r="J89" s="730"/>
      <c r="K89" s="730"/>
      <c r="L89" s="730"/>
      <c r="M89" s="730"/>
      <c r="N89" s="730"/>
      <c r="O89" s="730"/>
      <c r="P89" s="731"/>
      <c r="Q89" s="195"/>
      <c r="R89" s="17"/>
    </row>
    <row r="90" spans="2:18" ht="13.5" customHeight="1" thickBot="1">
      <c r="B90" s="225"/>
      <c r="C90" s="226"/>
      <c r="D90" s="226"/>
      <c r="E90" s="227"/>
      <c r="F90" s="227"/>
      <c r="G90" s="227"/>
      <c r="H90" s="227"/>
      <c r="I90" s="227"/>
      <c r="J90" s="227"/>
      <c r="K90" s="227"/>
      <c r="L90" s="228"/>
      <c r="M90" s="229"/>
      <c r="N90" s="229"/>
      <c r="O90" s="229"/>
      <c r="P90" s="230"/>
      <c r="Q90" s="17"/>
      <c r="R90" s="17"/>
    </row>
    <row r="91" spans="2:18" ht="13.5" customHeight="1" thickBot="1">
      <c r="B91" s="253" t="s">
        <v>204</v>
      </c>
      <c r="C91" s="253"/>
      <c r="D91" s="253"/>
      <c r="E91" s="406"/>
      <c r="F91" s="406"/>
      <c r="G91" s="406"/>
      <c r="H91" s="406"/>
      <c r="I91" s="406"/>
      <c r="J91" s="406"/>
      <c r="K91" s="406"/>
      <c r="L91" s="407"/>
      <c r="M91" s="269"/>
      <c r="N91" s="269"/>
      <c r="O91" s="405"/>
      <c r="P91" s="405"/>
      <c r="Q91" s="17"/>
      <c r="R91" s="17"/>
    </row>
    <row r="92" spans="2:17" ht="13.5" customHeight="1" thickBot="1">
      <c r="B92" s="611" t="s">
        <v>262</v>
      </c>
      <c r="C92" s="612"/>
      <c r="D92" s="482">
        <v>40626</v>
      </c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4"/>
      <c r="Q92" s="13"/>
    </row>
    <row r="93" spans="2:16" ht="13.5" customHeight="1">
      <c r="B93" s="387"/>
      <c r="C93" s="388"/>
      <c r="D93" s="388"/>
      <c r="E93" s="389"/>
      <c r="F93" s="389"/>
      <c r="G93" s="387"/>
      <c r="H93" s="388"/>
      <c r="I93" s="388"/>
      <c r="J93" s="389"/>
      <c r="K93" s="389"/>
      <c r="L93" s="387"/>
      <c r="M93" s="388"/>
      <c r="N93" s="388"/>
      <c r="O93" s="389"/>
      <c r="P93" s="389"/>
    </row>
    <row r="95" spans="2:16" ht="13.5" customHeight="1">
      <c r="B95" s="716"/>
      <c r="C95" s="716"/>
      <c r="D95" s="716"/>
      <c r="E95" s="716"/>
      <c r="F95" s="716"/>
      <c r="G95" s="716"/>
      <c r="H95" s="716"/>
      <c r="I95" s="716"/>
      <c r="J95" s="716"/>
      <c r="K95" s="716"/>
      <c r="L95" s="716"/>
      <c r="M95" s="716"/>
      <c r="N95" s="716"/>
      <c r="O95" s="716"/>
      <c r="P95" s="716"/>
    </row>
    <row r="96" spans="2:16" ht="13.5" customHeight="1">
      <c r="B96" s="716"/>
      <c r="C96" s="716"/>
      <c r="D96" s="716"/>
      <c r="E96" s="716"/>
      <c r="F96" s="716"/>
      <c r="G96" s="716"/>
      <c r="H96" s="716"/>
      <c r="I96" s="716"/>
      <c r="J96" s="716"/>
      <c r="K96" s="716"/>
      <c r="L96" s="716"/>
      <c r="M96" s="716"/>
      <c r="N96" s="716"/>
      <c r="O96" s="716"/>
      <c r="P96" s="716"/>
    </row>
    <row r="97" spans="3:11" ht="13.5" customHeight="1">
      <c r="C97" s="30"/>
      <c r="D97" s="30"/>
      <c r="E97" s="32"/>
      <c r="F97" s="32"/>
      <c r="H97" s="30"/>
      <c r="I97" s="30"/>
      <c r="J97" s="32"/>
      <c r="K97" s="32"/>
    </row>
    <row r="98" spans="3:11" ht="13.5" customHeight="1">
      <c r="C98" s="30"/>
      <c r="D98" s="30"/>
      <c r="E98" s="32"/>
      <c r="F98" s="32"/>
      <c r="H98" s="30"/>
      <c r="I98" s="30"/>
      <c r="J98" s="32"/>
      <c r="K98" s="32"/>
    </row>
    <row r="99" spans="3:11" ht="13.5" customHeight="1">
      <c r="C99" s="30"/>
      <c r="D99" s="30"/>
      <c r="E99" s="32"/>
      <c r="F99" s="32"/>
      <c r="H99" s="30"/>
      <c r="I99" s="30"/>
      <c r="J99" s="32"/>
      <c r="K99" s="32"/>
    </row>
    <row r="100" spans="3:11" ht="13.5" customHeight="1">
      <c r="C100" s="30"/>
      <c r="D100" s="30"/>
      <c r="E100" s="32"/>
      <c r="F100" s="32"/>
      <c r="H100" s="30"/>
      <c r="I100" s="30"/>
      <c r="J100" s="32"/>
      <c r="K100" s="32"/>
    </row>
    <row r="101" spans="3:11" ht="13.5" customHeight="1">
      <c r="C101" s="30"/>
      <c r="D101" s="30"/>
      <c r="E101" s="32"/>
      <c r="F101" s="32"/>
      <c r="H101" s="30"/>
      <c r="I101" s="30"/>
      <c r="J101" s="32"/>
      <c r="K101" s="32"/>
    </row>
    <row r="102" spans="3:11" ht="13.5" customHeight="1">
      <c r="C102" s="30"/>
      <c r="D102" s="30"/>
      <c r="E102" s="32"/>
      <c r="F102" s="32"/>
      <c r="H102" s="30"/>
      <c r="I102" s="30"/>
      <c r="J102" s="32"/>
      <c r="K102" s="32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</sheetData>
  <sheetProtection/>
  <mergeCells count="226">
    <mergeCell ref="I51:L51"/>
    <mergeCell ref="F40:G40"/>
    <mergeCell ref="H41:J41"/>
    <mergeCell ref="I49:L49"/>
    <mergeCell ref="K36:L36"/>
    <mergeCell ref="M37:P37"/>
    <mergeCell ref="M39:P39"/>
    <mergeCell ref="K40:L40"/>
    <mergeCell ref="K38:L38"/>
    <mergeCell ref="I46:L46"/>
    <mergeCell ref="B96:P96"/>
    <mergeCell ref="B58:P58"/>
    <mergeCell ref="E45:F45"/>
    <mergeCell ref="B44:P44"/>
    <mergeCell ref="M78:P78"/>
    <mergeCell ref="H82:K82"/>
    <mergeCell ref="M82:P82"/>
    <mergeCell ref="B92:C92"/>
    <mergeCell ref="H71:K71"/>
    <mergeCell ref="H72:K72"/>
    <mergeCell ref="C82:E82"/>
    <mergeCell ref="C81:E81"/>
    <mergeCell ref="B86:P86"/>
    <mergeCell ref="D92:P92"/>
    <mergeCell ref="C3:M3"/>
    <mergeCell ref="C4:M4"/>
    <mergeCell ref="N4:P4"/>
    <mergeCell ref="N3:P3"/>
    <mergeCell ref="M80:P80"/>
    <mergeCell ref="E56:F56"/>
    <mergeCell ref="M75:P75"/>
    <mergeCell ref="M74:P74"/>
    <mergeCell ref="M69:P69"/>
    <mergeCell ref="M72:P72"/>
    <mergeCell ref="M70:P70"/>
    <mergeCell ref="H73:K73"/>
    <mergeCell ref="M68:P68"/>
    <mergeCell ref="C73:E73"/>
    <mergeCell ref="F70:G70"/>
    <mergeCell ref="H70:K70"/>
    <mergeCell ref="H68:K68"/>
    <mergeCell ref="H69:K69"/>
    <mergeCell ref="F68:G68"/>
    <mergeCell ref="M73:P73"/>
    <mergeCell ref="F75:G75"/>
    <mergeCell ref="F73:G73"/>
    <mergeCell ref="F80:G80"/>
    <mergeCell ref="H80:K80"/>
    <mergeCell ref="C78:E78"/>
    <mergeCell ref="F78:G78"/>
    <mergeCell ref="H78:J78"/>
    <mergeCell ref="C59:D59"/>
    <mergeCell ref="F67:G67"/>
    <mergeCell ref="F74:G74"/>
    <mergeCell ref="H74:K74"/>
    <mergeCell ref="C70:E70"/>
    <mergeCell ref="C62:D62"/>
    <mergeCell ref="C67:E67"/>
    <mergeCell ref="H67:J67"/>
    <mergeCell ref="C69:E69"/>
    <mergeCell ref="C68:E68"/>
    <mergeCell ref="B95:P95"/>
    <mergeCell ref="B77:P77"/>
    <mergeCell ref="C79:E79"/>
    <mergeCell ref="F79:G79"/>
    <mergeCell ref="H79:K79"/>
    <mergeCell ref="M79:P79"/>
    <mergeCell ref="B85:P85"/>
    <mergeCell ref="B88:P88"/>
    <mergeCell ref="B89:P89"/>
    <mergeCell ref="B87:P87"/>
    <mergeCell ref="F82:G82"/>
    <mergeCell ref="C71:E71"/>
    <mergeCell ref="F72:G72"/>
    <mergeCell ref="F71:G71"/>
    <mergeCell ref="M71:P71"/>
    <mergeCell ref="M81:P81"/>
    <mergeCell ref="F81:G81"/>
    <mergeCell ref="H81:K81"/>
    <mergeCell ref="H75:K75"/>
    <mergeCell ref="C80:E80"/>
    <mergeCell ref="M67:P67"/>
    <mergeCell ref="F69:G69"/>
    <mergeCell ref="I55:L55"/>
    <mergeCell ref="I56:L56"/>
    <mergeCell ref="E59:F59"/>
    <mergeCell ref="J59:K59"/>
    <mergeCell ref="B66:P66"/>
    <mergeCell ref="C60:D60"/>
    <mergeCell ref="H60:I60"/>
    <mergeCell ref="C61:D61"/>
    <mergeCell ref="I47:L47"/>
    <mergeCell ref="F42:P42"/>
    <mergeCell ref="K18:L18"/>
    <mergeCell ref="F15:G15"/>
    <mergeCell ref="K15:L15"/>
    <mergeCell ref="F16:G16"/>
    <mergeCell ref="K16:L16"/>
    <mergeCell ref="K17:L17"/>
    <mergeCell ref="H15:J15"/>
    <mergeCell ref="H19:I19"/>
    <mergeCell ref="K19:L19"/>
    <mergeCell ref="C29:E29"/>
    <mergeCell ref="K25:L25"/>
    <mergeCell ref="K26:L26"/>
    <mergeCell ref="K27:L27"/>
    <mergeCell ref="F29:G29"/>
    <mergeCell ref="F26:G26"/>
    <mergeCell ref="K22:L22"/>
    <mergeCell ref="K21:L21"/>
    <mergeCell ref="C22:E22"/>
    <mergeCell ref="F22:G22"/>
    <mergeCell ref="C21:E21"/>
    <mergeCell ref="F20:G20"/>
    <mergeCell ref="C20:E20"/>
    <mergeCell ref="F21:G21"/>
    <mergeCell ref="F17:G17"/>
    <mergeCell ref="F19:G19"/>
    <mergeCell ref="C19:E19"/>
    <mergeCell ref="F18:G18"/>
    <mergeCell ref="K13:L13"/>
    <mergeCell ref="F14:G14"/>
    <mergeCell ref="H14:J14"/>
    <mergeCell ref="K14:L14"/>
    <mergeCell ref="F13:G13"/>
    <mergeCell ref="H16:J16"/>
    <mergeCell ref="H9:J9"/>
    <mergeCell ref="F10:G10"/>
    <mergeCell ref="H10:J10"/>
    <mergeCell ref="K10:L10"/>
    <mergeCell ref="M10:P10"/>
    <mergeCell ref="M23:P23"/>
    <mergeCell ref="F12:G12"/>
    <mergeCell ref="K12:L12"/>
    <mergeCell ref="M15:P15"/>
    <mergeCell ref="M18:P18"/>
    <mergeCell ref="F11:G11"/>
    <mergeCell ref="M16:P16"/>
    <mergeCell ref="K11:L11"/>
    <mergeCell ref="B7:P7"/>
    <mergeCell ref="C8:E8"/>
    <mergeCell ref="F8:G8"/>
    <mergeCell ref="H8:J8"/>
    <mergeCell ref="K8:L8"/>
    <mergeCell ref="C9:E9"/>
    <mergeCell ref="F9:G9"/>
    <mergeCell ref="M9:P9"/>
    <mergeCell ref="K9:L9"/>
    <mergeCell ref="F35:G35"/>
    <mergeCell ref="M8:P8"/>
    <mergeCell ref="F36:G36"/>
    <mergeCell ref="F23:G23"/>
    <mergeCell ref="K20:L20"/>
    <mergeCell ref="M20:P20"/>
    <mergeCell ref="K23:L23"/>
    <mergeCell ref="H20:J20"/>
    <mergeCell ref="M22:P22"/>
    <mergeCell ref="K33:L33"/>
    <mergeCell ref="F24:G24"/>
    <mergeCell ref="K24:L24"/>
    <mergeCell ref="F25:G25"/>
    <mergeCell ref="F28:G28"/>
    <mergeCell ref="K28:L28"/>
    <mergeCell ref="K30:L30"/>
    <mergeCell ref="F27:G27"/>
    <mergeCell ref="K29:L29"/>
    <mergeCell ref="F30:G30"/>
    <mergeCell ref="F37:G37"/>
    <mergeCell ref="F33:G33"/>
    <mergeCell ref="F31:G31"/>
    <mergeCell ref="K31:L31"/>
    <mergeCell ref="F32:G32"/>
    <mergeCell ref="K32:L32"/>
    <mergeCell ref="F34:G34"/>
    <mergeCell ref="K34:L34"/>
    <mergeCell ref="K37:L37"/>
    <mergeCell ref="K35:L35"/>
    <mergeCell ref="F39:G39"/>
    <mergeCell ref="K39:L39"/>
    <mergeCell ref="F38:G38"/>
    <mergeCell ref="F41:G41"/>
    <mergeCell ref="K41:L41"/>
    <mergeCell ref="H40:J40"/>
    <mergeCell ref="O59:P59"/>
    <mergeCell ref="I45:L45"/>
    <mergeCell ref="M45:N45"/>
    <mergeCell ref="I48:L48"/>
    <mergeCell ref="I50:L50"/>
    <mergeCell ref="I52:L52"/>
    <mergeCell ref="I53:L53"/>
    <mergeCell ref="I54:L54"/>
    <mergeCell ref="M59:N59"/>
    <mergeCell ref="O45:P45"/>
    <mergeCell ref="M11:P11"/>
    <mergeCell ref="M13:P13"/>
    <mergeCell ref="M17:P17"/>
    <mergeCell ref="M19:P19"/>
    <mergeCell ref="M12:P12"/>
    <mergeCell ref="M14:P14"/>
    <mergeCell ref="M60:N60"/>
    <mergeCell ref="M61:N61"/>
    <mergeCell ref="C64:D64"/>
    <mergeCell ref="H64:I64"/>
    <mergeCell ref="M62:N62"/>
    <mergeCell ref="L63:P64"/>
    <mergeCell ref="H62:I62"/>
    <mergeCell ref="C63:D63"/>
    <mergeCell ref="H61:I61"/>
    <mergeCell ref="H63:I63"/>
    <mergeCell ref="M21:P21"/>
    <mergeCell ref="M33:P33"/>
    <mergeCell ref="M34:P34"/>
    <mergeCell ref="M24:P24"/>
    <mergeCell ref="M25:P25"/>
    <mergeCell ref="M30:P30"/>
    <mergeCell ref="M28:P28"/>
    <mergeCell ref="M26:P26"/>
    <mergeCell ref="M27:P27"/>
    <mergeCell ref="M29:P29"/>
    <mergeCell ref="M36:P36"/>
    <mergeCell ref="M32:P32"/>
    <mergeCell ref="M38:P38"/>
    <mergeCell ref="M40:P40"/>
    <mergeCell ref="M41:P41"/>
    <mergeCell ref="M31:P31"/>
    <mergeCell ref="M35:P35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7" r:id="rId2"/>
  <headerFooter alignWithMargins="0">
    <oddFooter>&amp;CCap I - Anexo 3 - Cuadro 1.4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J4" sqref="J4"/>
    </sheetView>
  </sheetViews>
  <sheetFormatPr defaultColWidth="11.00390625" defaultRowHeight="14.25"/>
  <cols>
    <col min="1" max="1" width="18.25390625" style="116" customWidth="1"/>
    <col min="2" max="2" width="29.00390625" style="116" customWidth="1"/>
    <col min="3" max="3" width="8.625" style="116" customWidth="1"/>
    <col min="4" max="4" width="5.50390625" style="116" customWidth="1"/>
    <col min="5" max="5" width="10.875" style="116" customWidth="1"/>
    <col min="6" max="6" width="25.625" style="116" customWidth="1"/>
    <col min="7" max="7" width="10.50390625" style="40" customWidth="1"/>
    <col min="8" max="8" width="10.625" style="40" customWidth="1"/>
    <col min="9" max="9" width="23.125" style="40" customWidth="1"/>
    <col min="10" max="10" width="21.00390625" style="40" customWidth="1"/>
    <col min="11" max="13" width="11.00390625" style="116" customWidth="1"/>
    <col min="14" max="16384" width="11.00390625" style="233" customWidth="1"/>
  </cols>
  <sheetData>
    <row r="1" spans="1:13" s="251" customFormat="1" ht="13.5" thickBot="1">
      <c r="A1" s="252"/>
      <c r="B1" s="252"/>
      <c r="C1" s="252"/>
      <c r="D1" s="252"/>
      <c r="E1" s="252"/>
      <c r="F1" s="252"/>
      <c r="G1" s="253"/>
      <c r="H1" s="253"/>
      <c r="I1" s="253"/>
      <c r="J1" s="253"/>
      <c r="K1" s="250"/>
      <c r="L1" s="250"/>
      <c r="M1" s="250"/>
    </row>
    <row r="2" spans="1:10" ht="5.25" customHeight="1">
      <c r="A2" s="260"/>
      <c r="B2" s="254"/>
      <c r="C2" s="255"/>
      <c r="D2" s="255"/>
      <c r="E2" s="255"/>
      <c r="F2" s="255"/>
      <c r="G2" s="256"/>
      <c r="H2" s="256"/>
      <c r="I2" s="257"/>
      <c r="J2" s="263"/>
    </row>
    <row r="3" spans="1:13" s="2" customFormat="1" ht="19.5" customHeight="1">
      <c r="A3" s="261"/>
      <c r="B3" s="814" t="s">
        <v>283</v>
      </c>
      <c r="C3" s="815"/>
      <c r="D3" s="815"/>
      <c r="E3" s="815"/>
      <c r="F3" s="815"/>
      <c r="G3" s="815"/>
      <c r="H3" s="815"/>
      <c r="I3" s="816"/>
      <c r="J3" s="265" t="s">
        <v>416</v>
      </c>
      <c r="K3" s="1"/>
      <c r="L3" s="1"/>
      <c r="M3" s="1"/>
    </row>
    <row r="4" spans="1:10" s="232" customFormat="1" ht="23.25" customHeight="1">
      <c r="A4" s="261"/>
      <c r="B4" s="814" t="s">
        <v>284</v>
      </c>
      <c r="C4" s="815"/>
      <c r="D4" s="815"/>
      <c r="E4" s="815"/>
      <c r="F4" s="815"/>
      <c r="G4" s="815"/>
      <c r="H4" s="815"/>
      <c r="I4" s="816"/>
      <c r="J4" s="291" t="s">
        <v>292</v>
      </c>
    </row>
    <row r="5" spans="1:10" s="2" customFormat="1" ht="20.25" customHeight="1">
      <c r="A5" s="261"/>
      <c r="B5" s="814" t="s">
        <v>285</v>
      </c>
      <c r="C5" s="815"/>
      <c r="D5" s="815"/>
      <c r="E5" s="815"/>
      <c r="F5" s="815"/>
      <c r="G5" s="815"/>
      <c r="H5" s="815"/>
      <c r="I5" s="816"/>
      <c r="J5" s="261"/>
    </row>
    <row r="6" spans="1:10" s="2" customFormat="1" ht="11.25" customHeight="1" thickBot="1">
      <c r="A6" s="262"/>
      <c r="B6" s="258"/>
      <c r="C6" s="249"/>
      <c r="D6" s="249"/>
      <c r="E6" s="248"/>
      <c r="F6" s="249"/>
      <c r="G6" s="248"/>
      <c r="H6" s="248"/>
      <c r="I6" s="259"/>
      <c r="J6" s="264"/>
    </row>
    <row r="7" spans="1:10" s="1" customFormat="1" ht="15" customHeight="1" thickBot="1">
      <c r="A7" s="654" t="s">
        <v>358</v>
      </c>
      <c r="B7" s="656"/>
      <c r="C7" s="656"/>
      <c r="D7" s="656"/>
      <c r="E7" s="656"/>
      <c r="F7" s="656"/>
      <c r="G7" s="656"/>
      <c r="H7" s="656"/>
      <c r="I7" s="656"/>
      <c r="J7" s="655"/>
    </row>
    <row r="8" spans="1:256" s="1" customFormat="1" ht="13.5" thickBot="1">
      <c r="A8" s="125" t="s">
        <v>54</v>
      </c>
      <c r="B8" s="125" t="s">
        <v>0</v>
      </c>
      <c r="C8" s="127"/>
      <c r="D8" s="127"/>
      <c r="E8" s="127"/>
      <c r="F8" s="126"/>
      <c r="G8" s="126" t="s">
        <v>54</v>
      </c>
      <c r="H8" s="654" t="s">
        <v>0</v>
      </c>
      <c r="I8" s="656"/>
      <c r="J8" s="655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4"/>
    </row>
    <row r="9" spans="1:10" s="116" customFormat="1" ht="15.75" customHeight="1">
      <c r="A9" s="423">
        <v>611200</v>
      </c>
      <c r="B9" s="781" t="s">
        <v>343</v>
      </c>
      <c r="C9" s="782"/>
      <c r="D9" s="782"/>
      <c r="E9" s="782"/>
      <c r="F9" s="783"/>
      <c r="G9" s="424">
        <v>611700</v>
      </c>
      <c r="H9" s="809" t="s">
        <v>248</v>
      </c>
      <c r="I9" s="810"/>
      <c r="J9" s="811"/>
    </row>
    <row r="10" spans="1:10" s="116" customFormat="1" ht="15.75" thickBot="1">
      <c r="A10" s="425">
        <v>611600</v>
      </c>
      <c r="B10" s="820" t="s">
        <v>247</v>
      </c>
      <c r="C10" s="821"/>
      <c r="D10" s="821"/>
      <c r="E10" s="821"/>
      <c r="F10" s="822"/>
      <c r="G10" s="823"/>
      <c r="H10" s="824"/>
      <c r="I10" s="824"/>
      <c r="J10" s="825"/>
    </row>
    <row r="11" spans="1:10" s="252" customFormat="1" ht="12.75" customHeight="1" thickBot="1">
      <c r="A11" s="275"/>
      <c r="B11" s="267"/>
      <c r="C11" s="267"/>
      <c r="D11" s="267"/>
      <c r="E11" s="266"/>
      <c r="F11" s="267"/>
      <c r="G11" s="266"/>
      <c r="H11" s="266"/>
      <c r="I11" s="267"/>
      <c r="J11" s="276"/>
    </row>
    <row r="12" spans="1:256" s="2" customFormat="1" ht="13.5" thickBot="1">
      <c r="A12" s="654" t="s">
        <v>294</v>
      </c>
      <c r="B12" s="656"/>
      <c r="C12" s="656"/>
      <c r="D12" s="656"/>
      <c r="E12" s="656"/>
      <c r="F12" s="656"/>
      <c r="G12" s="656"/>
      <c r="H12" s="656"/>
      <c r="I12" s="656"/>
      <c r="J12" s="655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08" t="s">
        <v>54</v>
      </c>
      <c r="B13" s="208" t="s">
        <v>0</v>
      </c>
      <c r="C13" s="654" t="s">
        <v>184</v>
      </c>
      <c r="D13" s="655"/>
      <c r="E13" s="126" t="s">
        <v>54</v>
      </c>
      <c r="F13" s="218" t="s">
        <v>0</v>
      </c>
      <c r="G13" s="295" t="s">
        <v>183</v>
      </c>
      <c r="H13" s="217" t="s">
        <v>54</v>
      </c>
      <c r="I13" s="208" t="s">
        <v>0</v>
      </c>
      <c r="J13" s="217" t="s">
        <v>183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s="1" customFormat="1" ht="24.75" customHeight="1">
      <c r="A14" s="322">
        <v>347050</v>
      </c>
      <c r="B14" s="337" t="s">
        <v>86</v>
      </c>
      <c r="C14" s="817" t="s">
        <v>317</v>
      </c>
      <c r="D14" s="533"/>
      <c r="E14" s="339">
        <v>641050</v>
      </c>
      <c r="F14" s="323" t="s">
        <v>81</v>
      </c>
      <c r="G14" s="456">
        <v>84</v>
      </c>
      <c r="H14" s="322">
        <v>641150</v>
      </c>
      <c r="I14" s="325" t="s">
        <v>83</v>
      </c>
      <c r="J14" s="326">
        <v>60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1:256" s="1" customFormat="1" ht="32.25" customHeight="1">
      <c r="A15" s="327">
        <v>347070</v>
      </c>
      <c r="B15" s="336" t="s">
        <v>319</v>
      </c>
      <c r="C15" s="818" t="s">
        <v>317</v>
      </c>
      <c r="D15" s="819"/>
      <c r="E15" s="329">
        <v>641200</v>
      </c>
      <c r="F15" s="328" t="s">
        <v>344</v>
      </c>
      <c r="G15" s="329">
        <v>60</v>
      </c>
      <c r="H15" s="327">
        <v>641160</v>
      </c>
      <c r="I15" s="333" t="s">
        <v>320</v>
      </c>
      <c r="J15" s="329">
        <v>60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  <row r="16" spans="1:256" s="1" customFormat="1" ht="32.25" customHeight="1">
      <c r="A16" s="330">
        <v>647400</v>
      </c>
      <c r="B16" s="331" t="s">
        <v>87</v>
      </c>
      <c r="C16" s="812">
        <v>84</v>
      </c>
      <c r="D16" s="813"/>
      <c r="E16" s="329">
        <v>650000</v>
      </c>
      <c r="F16" s="328" t="s">
        <v>88</v>
      </c>
      <c r="G16" s="340">
        <v>60</v>
      </c>
      <c r="H16" s="330">
        <v>641100</v>
      </c>
      <c r="I16" s="331" t="s">
        <v>89</v>
      </c>
      <c r="J16" s="457">
        <v>84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s="1" customFormat="1" ht="32.25" customHeight="1">
      <c r="A17" s="330">
        <v>647410</v>
      </c>
      <c r="B17" s="331" t="s">
        <v>321</v>
      </c>
      <c r="C17" s="801">
        <v>60</v>
      </c>
      <c r="D17" s="802"/>
      <c r="E17" s="340">
        <v>651000</v>
      </c>
      <c r="F17" s="441" t="s">
        <v>345</v>
      </c>
      <c r="G17" s="340">
        <v>60</v>
      </c>
      <c r="H17" s="330">
        <v>641110</v>
      </c>
      <c r="I17" s="331" t="s">
        <v>322</v>
      </c>
      <c r="J17" s="330">
        <v>60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s="1" customFormat="1" ht="24.75" customHeight="1">
      <c r="A18" s="330">
        <v>641250</v>
      </c>
      <c r="B18" s="331" t="s">
        <v>53</v>
      </c>
      <c r="C18" s="812">
        <v>84</v>
      </c>
      <c r="D18" s="813"/>
      <c r="E18" s="340">
        <v>651050</v>
      </c>
      <c r="F18" s="441" t="s">
        <v>342</v>
      </c>
      <c r="G18" s="340">
        <v>60</v>
      </c>
      <c r="H18" s="784"/>
      <c r="I18" s="785"/>
      <c r="J18" s="786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s="1" customFormat="1" ht="24.75" customHeight="1" thickBot="1">
      <c r="A19" s="332">
        <v>641260</v>
      </c>
      <c r="B19" s="338" t="s">
        <v>318</v>
      </c>
      <c r="C19" s="835">
        <v>60</v>
      </c>
      <c r="D19" s="836"/>
      <c r="E19" s="341">
        <v>347080</v>
      </c>
      <c r="F19" s="335" t="s">
        <v>323</v>
      </c>
      <c r="G19" s="357" t="s">
        <v>317</v>
      </c>
      <c r="H19" s="787"/>
      <c r="I19" s="788"/>
      <c r="J19" s="789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10" s="286" customFormat="1" ht="12" customHeight="1" thickBot="1">
      <c r="A20" s="277"/>
      <c r="B20" s="269"/>
      <c r="C20" s="269"/>
      <c r="D20" s="269"/>
      <c r="E20" s="268"/>
      <c r="F20" s="269"/>
      <c r="G20" s="270"/>
      <c r="H20" s="270"/>
      <c r="I20" s="271"/>
      <c r="J20" s="278"/>
    </row>
    <row r="21" spans="1:256" s="2" customFormat="1" ht="13.5" thickBot="1">
      <c r="A21" s="654" t="s">
        <v>295</v>
      </c>
      <c r="B21" s="656"/>
      <c r="C21" s="656"/>
      <c r="D21" s="656"/>
      <c r="E21" s="656"/>
      <c r="F21" s="656"/>
      <c r="G21" s="656"/>
      <c r="H21" s="656"/>
      <c r="I21" s="656"/>
      <c r="J21" s="65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08" t="s">
        <v>54</v>
      </c>
      <c r="B22" s="208" t="s">
        <v>0</v>
      </c>
      <c r="C22" s="654" t="s">
        <v>183</v>
      </c>
      <c r="D22" s="655"/>
      <c r="E22" s="208" t="s">
        <v>54</v>
      </c>
      <c r="F22" s="218" t="s">
        <v>0</v>
      </c>
      <c r="G22" s="209" t="s">
        <v>183</v>
      </c>
      <c r="H22" s="208" t="s">
        <v>54</v>
      </c>
      <c r="I22" s="208" t="s">
        <v>0</v>
      </c>
      <c r="J22" s="218" t="s">
        <v>183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s="69" customFormat="1" ht="45" customHeight="1">
      <c r="A23" s="342">
        <v>741300</v>
      </c>
      <c r="B23" s="352" t="s">
        <v>79</v>
      </c>
      <c r="C23" s="797">
        <v>60</v>
      </c>
      <c r="D23" s="798"/>
      <c r="E23" s="355">
        <v>741060</v>
      </c>
      <c r="F23" s="362" t="s">
        <v>324</v>
      </c>
      <c r="G23" s="324">
        <v>60</v>
      </c>
      <c r="H23" s="346">
        <v>741200</v>
      </c>
      <c r="I23" s="325" t="s">
        <v>82</v>
      </c>
      <c r="J23" s="322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43">
        <v>741500</v>
      </c>
      <c r="B24" s="351" t="s">
        <v>80</v>
      </c>
      <c r="C24" s="799">
        <v>60</v>
      </c>
      <c r="D24" s="800"/>
      <c r="E24" s="440">
        <v>741600</v>
      </c>
      <c r="F24" s="333" t="s">
        <v>345</v>
      </c>
      <c r="G24" s="440">
        <v>60</v>
      </c>
      <c r="H24" s="347">
        <v>741150</v>
      </c>
      <c r="I24" s="350" t="s">
        <v>83</v>
      </c>
      <c r="J24" s="327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44">
        <v>741250</v>
      </c>
      <c r="B25" s="353" t="s">
        <v>53</v>
      </c>
      <c r="C25" s="801">
        <v>60</v>
      </c>
      <c r="D25" s="802"/>
      <c r="E25" s="334">
        <v>741650</v>
      </c>
      <c r="F25" s="345" t="s">
        <v>342</v>
      </c>
      <c r="G25" s="334">
        <v>60</v>
      </c>
      <c r="H25" s="426">
        <v>741160</v>
      </c>
      <c r="I25" s="345" t="s">
        <v>320</v>
      </c>
      <c r="J25" s="330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44">
        <v>741260</v>
      </c>
      <c r="B26" s="353" t="s">
        <v>318</v>
      </c>
      <c r="C26" s="801">
        <v>60</v>
      </c>
      <c r="D26" s="802"/>
      <c r="E26" s="334">
        <v>741100</v>
      </c>
      <c r="F26" s="345" t="s">
        <v>325</v>
      </c>
      <c r="G26" s="334">
        <v>60</v>
      </c>
      <c r="H26" s="829"/>
      <c r="I26" s="830"/>
      <c r="J26" s="83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52" customFormat="1" ht="24.75" customHeight="1" thickBot="1">
      <c r="A27" s="348">
        <v>741050</v>
      </c>
      <c r="B27" s="354" t="s">
        <v>81</v>
      </c>
      <c r="C27" s="835">
        <v>60</v>
      </c>
      <c r="D27" s="836"/>
      <c r="E27" s="363">
        <v>741110</v>
      </c>
      <c r="F27" s="349" t="s">
        <v>326</v>
      </c>
      <c r="G27" s="356">
        <v>60</v>
      </c>
      <c r="H27" s="832"/>
      <c r="I27" s="833"/>
      <c r="J27" s="834"/>
    </row>
    <row r="28" spans="1:256" s="69" customFormat="1" ht="13.5" thickBot="1">
      <c r="A28" s="277"/>
      <c r="B28" s="269"/>
      <c r="C28" s="269"/>
      <c r="D28" s="269"/>
      <c r="E28" s="268"/>
      <c r="F28" s="269"/>
      <c r="G28" s="270"/>
      <c r="H28" s="270"/>
      <c r="I28" s="271"/>
      <c r="J28" s="27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654" t="s">
        <v>357</v>
      </c>
      <c r="B29" s="656"/>
      <c r="C29" s="656"/>
      <c r="D29" s="656"/>
      <c r="E29" s="656"/>
      <c r="F29" s="656"/>
      <c r="G29" s="656"/>
      <c r="H29" s="656"/>
      <c r="I29" s="656"/>
      <c r="J29" s="6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52" customFormat="1" ht="12.75" customHeight="1" thickBot="1">
      <c r="A30" s="218" t="s">
        <v>54</v>
      </c>
      <c r="B30" s="656" t="s">
        <v>0</v>
      </c>
      <c r="C30" s="656"/>
      <c r="D30" s="655"/>
      <c r="E30" s="218" t="s">
        <v>54</v>
      </c>
      <c r="F30" s="656" t="s">
        <v>0</v>
      </c>
      <c r="G30" s="655"/>
      <c r="H30" s="295" t="s">
        <v>54</v>
      </c>
      <c r="I30" s="656" t="s">
        <v>0</v>
      </c>
      <c r="J30" s="655"/>
    </row>
    <row r="31" spans="1:10" s="242" customFormat="1" ht="12.75">
      <c r="A31" s="235">
        <v>841250</v>
      </c>
      <c r="B31" s="290" t="s">
        <v>84</v>
      </c>
      <c r="C31" s="290"/>
      <c r="D31" s="364"/>
      <c r="E31" s="240">
        <v>841400</v>
      </c>
      <c r="F31" s="698" t="s">
        <v>289</v>
      </c>
      <c r="G31" s="634"/>
      <c r="H31" s="237">
        <v>841050</v>
      </c>
      <c r="I31" s="698" t="s">
        <v>286</v>
      </c>
      <c r="J31" s="795"/>
    </row>
    <row r="32" spans="1:256" s="1" customFormat="1" ht="12.75">
      <c r="A32" s="193">
        <v>611150</v>
      </c>
      <c r="B32" s="739" t="s">
        <v>290</v>
      </c>
      <c r="C32" s="739"/>
      <c r="D32" s="796"/>
      <c r="E32" s="365">
        <v>841160</v>
      </c>
      <c r="F32" s="649" t="s">
        <v>328</v>
      </c>
      <c r="G32" s="636"/>
      <c r="H32" s="299">
        <v>841200</v>
      </c>
      <c r="I32" s="837" t="s">
        <v>85</v>
      </c>
      <c r="J32" s="838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</row>
    <row r="33" spans="1:10" s="2" customFormat="1" ht="13.5" thickBot="1">
      <c r="A33" s="310">
        <v>841300</v>
      </c>
      <c r="B33" s="792" t="s">
        <v>291</v>
      </c>
      <c r="C33" s="793"/>
      <c r="D33" s="794"/>
      <c r="E33" s="366">
        <v>841170</v>
      </c>
      <c r="F33" s="790" t="s">
        <v>163</v>
      </c>
      <c r="G33" s="791"/>
      <c r="H33" s="367">
        <v>841100</v>
      </c>
      <c r="I33" s="790" t="s">
        <v>287</v>
      </c>
      <c r="J33" s="791"/>
    </row>
    <row r="34" spans="1:10" s="2" customFormat="1" ht="13.5" thickBot="1">
      <c r="A34" s="279"/>
      <c r="B34" s="272"/>
      <c r="C34" s="272"/>
      <c r="D34" s="272"/>
      <c r="E34" s="273"/>
      <c r="F34" s="273"/>
      <c r="G34" s="274"/>
      <c r="H34" s="274"/>
      <c r="I34" s="274"/>
      <c r="J34" s="280"/>
    </row>
    <row r="35" spans="1:10" s="2" customFormat="1" ht="15.75" customHeight="1" thickBot="1">
      <c r="A35" s="839" t="s">
        <v>293</v>
      </c>
      <c r="B35" s="840"/>
      <c r="C35" s="840"/>
      <c r="D35" s="840"/>
      <c r="E35" s="840"/>
      <c r="F35" s="840"/>
      <c r="G35" s="840"/>
      <c r="H35" s="840"/>
      <c r="I35" s="840"/>
      <c r="J35" s="841"/>
    </row>
    <row r="36" spans="1:10" s="2" customFormat="1" ht="39" thickBot="1">
      <c r="A36" s="208" t="s">
        <v>54</v>
      </c>
      <c r="B36" s="208" t="s">
        <v>0</v>
      </c>
      <c r="C36" s="654" t="s">
        <v>183</v>
      </c>
      <c r="D36" s="655"/>
      <c r="E36" s="218" t="s">
        <v>54</v>
      </c>
      <c r="F36" s="209" t="s">
        <v>0</v>
      </c>
      <c r="G36" s="208" t="s">
        <v>183</v>
      </c>
      <c r="H36" s="218" t="s">
        <v>54</v>
      </c>
      <c r="I36" s="208" t="s">
        <v>0</v>
      </c>
      <c r="J36" s="217" t="s">
        <v>183</v>
      </c>
    </row>
    <row r="37" spans="1:10" s="2" customFormat="1" ht="32.25" customHeight="1">
      <c r="A37" s="243">
        <v>910003</v>
      </c>
      <c r="B37" s="244" t="s">
        <v>185</v>
      </c>
      <c r="C37" s="842">
        <v>60</v>
      </c>
      <c r="D37" s="843"/>
      <c r="E37" s="308">
        <v>910005</v>
      </c>
      <c r="F37" s="358" t="s">
        <v>186</v>
      </c>
      <c r="G37" s="175">
        <v>60</v>
      </c>
      <c r="H37" s="243">
        <v>910012</v>
      </c>
      <c r="I37" s="236" t="s">
        <v>191</v>
      </c>
      <c r="J37" s="237">
        <v>60</v>
      </c>
    </row>
    <row r="38" spans="1:256" s="2" customFormat="1" ht="32.25" customHeight="1">
      <c r="A38" s="245">
        <v>910007</v>
      </c>
      <c r="B38" s="238" t="s">
        <v>187</v>
      </c>
      <c r="C38" s="287">
        <v>60</v>
      </c>
      <c r="D38" s="287"/>
      <c r="E38" s="191">
        <v>910009</v>
      </c>
      <c r="F38" s="296" t="s">
        <v>188</v>
      </c>
      <c r="G38" s="180">
        <v>60</v>
      </c>
      <c r="H38" s="245">
        <v>910002</v>
      </c>
      <c r="I38" s="238" t="s">
        <v>190</v>
      </c>
      <c r="J38" s="239">
        <v>60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0" s="2" customFormat="1" ht="32.25" customHeight="1">
      <c r="A39" s="245">
        <v>910013</v>
      </c>
      <c r="B39" s="238" t="s">
        <v>189</v>
      </c>
      <c r="C39" s="287">
        <v>60</v>
      </c>
      <c r="D39" s="287"/>
      <c r="E39" s="191">
        <v>910004</v>
      </c>
      <c r="F39" s="359" t="s">
        <v>150</v>
      </c>
      <c r="G39" s="180">
        <v>60</v>
      </c>
      <c r="H39" s="245">
        <v>910006</v>
      </c>
      <c r="I39" s="238" t="s">
        <v>151</v>
      </c>
      <c r="J39" s="239">
        <v>60</v>
      </c>
    </row>
    <row r="40" spans="1:10" s="2" customFormat="1" ht="32.25" customHeight="1" thickBot="1">
      <c r="A40" s="245">
        <v>910011</v>
      </c>
      <c r="B40" s="246" t="s">
        <v>195</v>
      </c>
      <c r="C40" s="288">
        <v>60</v>
      </c>
      <c r="D40" s="288"/>
      <c r="E40" s="191">
        <v>910008</v>
      </c>
      <c r="F40" s="296" t="s">
        <v>193</v>
      </c>
      <c r="G40" s="187">
        <v>60</v>
      </c>
      <c r="H40" s="194">
        <v>910010</v>
      </c>
      <c r="I40" s="241" t="s">
        <v>192</v>
      </c>
      <c r="J40" s="361">
        <v>60</v>
      </c>
    </row>
    <row r="41" spans="1:10" s="2" customFormat="1" ht="32.25" customHeight="1" thickBot="1">
      <c r="A41" s="194">
        <v>910001</v>
      </c>
      <c r="B41" s="247" t="s">
        <v>196</v>
      </c>
      <c r="C41" s="289">
        <v>60</v>
      </c>
      <c r="D41" s="289"/>
      <c r="E41" s="360">
        <v>910014</v>
      </c>
      <c r="F41" s="297" t="s">
        <v>194</v>
      </c>
      <c r="G41" s="806"/>
      <c r="H41" s="807"/>
      <c r="I41" s="807"/>
      <c r="J41" s="808"/>
    </row>
    <row r="42" spans="1:10" s="2" customFormat="1" ht="3" customHeight="1">
      <c r="A42" s="254"/>
      <c r="B42" s="255"/>
      <c r="C42" s="255"/>
      <c r="D42" s="255"/>
      <c r="E42" s="255"/>
      <c r="F42" s="255"/>
      <c r="G42" s="256"/>
      <c r="H42" s="256"/>
      <c r="I42" s="256"/>
      <c r="J42" s="257"/>
    </row>
    <row r="43" spans="1:10" s="2" customFormat="1" ht="12.75">
      <c r="A43" s="282" t="s">
        <v>101</v>
      </c>
      <c r="B43" s="231"/>
      <c r="C43" s="231"/>
      <c r="D43" s="231"/>
      <c r="E43" s="231"/>
      <c r="F43" s="231"/>
      <c r="G43" s="190"/>
      <c r="H43" s="190"/>
      <c r="I43" s="190"/>
      <c r="J43" s="281"/>
    </row>
    <row r="44" spans="1:10" s="2" customFormat="1" ht="18" customHeight="1">
      <c r="A44" s="803" t="s">
        <v>356</v>
      </c>
      <c r="B44" s="804"/>
      <c r="C44" s="804"/>
      <c r="D44" s="804"/>
      <c r="E44" s="804"/>
      <c r="F44" s="804"/>
      <c r="G44" s="804"/>
      <c r="H44" s="804"/>
      <c r="I44" s="804"/>
      <c r="J44" s="805"/>
    </row>
    <row r="45" spans="1:10" s="2" customFormat="1" ht="17.25" customHeight="1">
      <c r="A45" s="826" t="s">
        <v>296</v>
      </c>
      <c r="B45" s="827"/>
      <c r="C45" s="827"/>
      <c r="D45" s="827"/>
      <c r="E45" s="827"/>
      <c r="F45" s="827"/>
      <c r="G45" s="827"/>
      <c r="H45" s="827"/>
      <c r="I45" s="827"/>
      <c r="J45" s="828"/>
    </row>
    <row r="46" spans="1:13" ht="18.75" customHeight="1">
      <c r="A46" s="826" t="s">
        <v>203</v>
      </c>
      <c r="B46" s="827"/>
      <c r="C46" s="827"/>
      <c r="D46" s="827"/>
      <c r="E46" s="827"/>
      <c r="F46" s="827"/>
      <c r="G46" s="827"/>
      <c r="H46" s="827"/>
      <c r="I46" s="827"/>
      <c r="J46" s="828"/>
      <c r="K46" s="233"/>
      <c r="L46" s="233"/>
      <c r="M46" s="233"/>
    </row>
    <row r="47" spans="1:13" ht="18.75" customHeight="1">
      <c r="A47" s="826" t="s">
        <v>359</v>
      </c>
      <c r="B47" s="827"/>
      <c r="C47" s="827"/>
      <c r="D47" s="827"/>
      <c r="E47" s="827"/>
      <c r="F47" s="827"/>
      <c r="G47" s="827"/>
      <c r="H47" s="827"/>
      <c r="I47" s="827"/>
      <c r="J47" s="828"/>
      <c r="K47" s="233"/>
      <c r="L47" s="233"/>
      <c r="M47" s="233"/>
    </row>
    <row r="48" spans="1:13" ht="18.75" customHeight="1">
      <c r="A48" s="826" t="s">
        <v>288</v>
      </c>
      <c r="B48" s="827"/>
      <c r="C48" s="827"/>
      <c r="D48" s="827"/>
      <c r="E48" s="827"/>
      <c r="F48" s="827"/>
      <c r="G48" s="827"/>
      <c r="H48" s="827"/>
      <c r="I48" s="827"/>
      <c r="J48" s="828"/>
      <c r="K48" s="233"/>
      <c r="L48" s="233"/>
      <c r="M48" s="233"/>
    </row>
    <row r="49" spans="1:13" ht="18.75" customHeight="1">
      <c r="A49" s="826" t="s">
        <v>327</v>
      </c>
      <c r="B49" s="827"/>
      <c r="C49" s="827"/>
      <c r="D49" s="827"/>
      <c r="E49" s="827"/>
      <c r="F49" s="827"/>
      <c r="G49" s="827"/>
      <c r="H49" s="827"/>
      <c r="I49" s="827"/>
      <c r="J49" s="828"/>
      <c r="K49" s="233"/>
      <c r="L49" s="233"/>
      <c r="M49" s="233"/>
    </row>
    <row r="50" spans="1:10" ht="18.75" customHeight="1">
      <c r="A50" s="826" t="s">
        <v>197</v>
      </c>
      <c r="B50" s="827"/>
      <c r="C50" s="827"/>
      <c r="D50" s="827"/>
      <c r="E50" s="827"/>
      <c r="F50" s="827"/>
      <c r="G50" s="827"/>
      <c r="H50" s="827"/>
      <c r="I50" s="827"/>
      <c r="J50" s="828"/>
    </row>
    <row r="51" spans="1:10" ht="3" customHeight="1" thickBot="1">
      <c r="A51" s="368"/>
      <c r="B51" s="283"/>
      <c r="C51" s="283"/>
      <c r="D51" s="283"/>
      <c r="E51" s="284"/>
      <c r="F51" s="284"/>
      <c r="G51" s="284"/>
      <c r="H51" s="284"/>
      <c r="I51" s="284"/>
      <c r="J51" s="285"/>
    </row>
    <row r="52" spans="1:10" ht="13.5" thickBot="1">
      <c r="A52" s="408" t="s">
        <v>204</v>
      </c>
      <c r="B52" s="407"/>
      <c r="C52" s="407"/>
      <c r="D52" s="407"/>
      <c r="E52" s="406"/>
      <c r="F52" s="406"/>
      <c r="G52" s="406"/>
      <c r="H52" s="406"/>
      <c r="I52" s="406"/>
      <c r="J52" s="407"/>
    </row>
    <row r="53" spans="1:16" s="13" customFormat="1" ht="30" customHeight="1" thickBot="1">
      <c r="A53" s="217" t="s">
        <v>262</v>
      </c>
      <c r="B53" s="482">
        <v>40626</v>
      </c>
      <c r="C53" s="483"/>
      <c r="D53" s="483"/>
      <c r="E53" s="483"/>
      <c r="F53" s="483"/>
      <c r="G53" s="483"/>
      <c r="H53" s="483"/>
      <c r="I53" s="483"/>
      <c r="J53" s="484"/>
      <c r="K53" s="404"/>
      <c r="L53" s="404"/>
      <c r="M53" s="404"/>
      <c r="N53" s="404"/>
      <c r="O53" s="404"/>
      <c r="P53" s="404"/>
    </row>
    <row r="54" spans="1:10" ht="12.75">
      <c r="A54" s="250"/>
      <c r="B54" s="250"/>
      <c r="C54" s="250"/>
      <c r="D54" s="250"/>
      <c r="E54" s="250"/>
      <c r="F54" s="250"/>
      <c r="G54" s="409"/>
      <c r="H54" s="409"/>
      <c r="I54" s="409"/>
      <c r="J54" s="409"/>
    </row>
    <row r="58" spans="11:13" ht="12.75">
      <c r="K58" s="233"/>
      <c r="L58" s="233"/>
      <c r="M58" s="233"/>
    </row>
    <row r="59" spans="11:13" ht="12.75">
      <c r="K59" s="233"/>
      <c r="L59" s="233"/>
      <c r="M59" s="233"/>
    </row>
    <row r="60" spans="11:13" ht="12.75">
      <c r="K60" s="233"/>
      <c r="L60" s="233"/>
      <c r="M60" s="233"/>
    </row>
    <row r="62" spans="1:6" ht="12.75">
      <c r="A62" s="233"/>
      <c r="B62" s="233"/>
      <c r="C62" s="233"/>
      <c r="D62" s="233"/>
      <c r="E62" s="233"/>
      <c r="F62" s="233"/>
    </row>
    <row r="63" spans="1:6" ht="12.75">
      <c r="A63" s="233"/>
      <c r="B63" s="233"/>
      <c r="C63" s="233"/>
      <c r="D63" s="233"/>
      <c r="E63" s="233"/>
      <c r="F63" s="233"/>
    </row>
  </sheetData>
  <sheetProtection/>
  <mergeCells count="50"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</mergeCells>
  <printOptions horizontalCentered="1"/>
  <pageMargins left="0.7874015748031497" right="0.49" top="0.65" bottom="0.49" header="0" footer="0"/>
  <pageSetup horizontalDpi="600" verticalDpi="600" orientation="landscape" scale="49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2009-02-16T16:41:14Z</cp:lastPrinted>
  <dcterms:created xsi:type="dcterms:W3CDTF">1997-12-12T20:14:25Z</dcterms:created>
  <dcterms:modified xsi:type="dcterms:W3CDTF">2011-03-29T19:45:53Z</dcterms:modified>
  <cp:category/>
  <cp:version/>
  <cp:contentType/>
  <cp:contentStatus/>
</cp:coreProperties>
</file>