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1.1'!$B$2:$L$48</definedName>
    <definedName name="_xlnm.Print_Area" localSheetId="1">'CUADRO 1.2'!$A$1:$Q$57</definedName>
    <definedName name="_xlnm.Print_Area" localSheetId="2">'CUADRO 1.3'!$B$2:$N$43</definedName>
    <definedName name="_xlnm.Print_Area" localSheetId="3">'CUADRO 1.4'!$B$2:$P$96</definedName>
    <definedName name="_xlnm.Print_Area" localSheetId="4">'CUADRO 1.5'!$A$2:$J$54</definedName>
  </definedNames>
  <calcPr fullCalcOnLoad="1"/>
</workbook>
</file>

<file path=xl/sharedStrings.xml><?xml version="1.0" encoding="utf-8"?>
<sst xmlns="http://schemas.openxmlformats.org/spreadsheetml/2006/main" count="623" uniqueCount="491">
  <si>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</si>
  <si>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</si>
  <si>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</si>
  <si>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</si>
  <si>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</si>
  <si>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</si>
  <si>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</si>
  <si>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</si>
  <si>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</si>
  <si>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</si>
  <si>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</si>
  <si>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</si>
  <si>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</si>
  <si>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</si>
  <si>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</si>
  <si>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</si>
  <si>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</si>
  <si>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</si>
  <si>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</si>
  <si>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</si>
  <si>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</si>
  <si>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</si>
  <si>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</si>
  <si>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</si>
  <si>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</si>
  <si>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</si>
  <si>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</si>
  <si>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</si>
  <si>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</si>
  <si>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</si>
  <si>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</si>
  <si>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</si>
  <si>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</si>
  <si>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</si>
  <si>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</si>
  <si>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</si>
  <si>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</si>
  <si>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</si>
  <si>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</si>
  <si>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</si>
  <si>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</si>
  <si>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</si>
  <si>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</si>
  <si>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</si>
  <si>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</si>
  <si>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</si>
  <si>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</si>
  <si>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</si>
  <si>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</si>
  <si>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</si>
  <si>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</si>
  <si>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</si>
  <si>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</si>
  <si>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</si>
  <si>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</si>
  <si>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</si>
  <si>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</si>
  <si>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</si>
  <si>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</si>
  <si>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</si>
  <si>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</si>
  <si>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</si>
  <si>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</si>
  <si>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</si>
  <si>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</si>
  <si>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</si>
  <si>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</si>
  <si>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</si>
  <si>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</si>
  <si>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</si>
  <si>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</si>
  <si>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</si>
  <si>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</si>
  <si>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</si>
  <si>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</si>
  <si>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</si>
  <si>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</si>
  <si>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</si>
  <si>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</si>
  <si>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</si>
  <si>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</si>
  <si>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</si>
  <si>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</si>
  <si>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</si>
  <si>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</si>
  <si>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</si>
  <si>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</si>
  <si>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</si>
  <si>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</si>
  <si>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</si>
  <si>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</si>
  <si>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</si>
  <si>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</si>
  <si>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</si>
  <si>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</si>
  <si>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</si>
  <si>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</si>
  <si>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</si>
  <si>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</si>
  <si>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</si>
  <si>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</si>
  <si>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</si>
  <si>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</si>
  <si>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</si>
  <si>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</si>
  <si>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</si>
  <si>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</si>
  <si>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</si>
  <si>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</si>
  <si>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</si>
  <si>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</si>
  <si>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</si>
  <si>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</si>
  <si>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</si>
  <si>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</si>
  <si>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</si>
  <si>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</si>
  <si>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</si>
  <si>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</si>
  <si>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</si>
  <si>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</si>
  <si>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</si>
  <si>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</si>
  <si>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</si>
  <si>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</si>
  <si>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</si>
  <si>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</si>
  <si>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</si>
  <si>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</si>
  <si>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</si>
  <si>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</si>
  <si>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</si>
  <si>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</si>
  <si>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</si>
  <si>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</si>
  <si>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</si>
  <si>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</si>
  <si>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</si>
  <si>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</si>
  <si>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</si>
  <si>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</si>
  <si>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</si>
  <si>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</si>
  <si>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</si>
  <si>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</si>
  <si>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</si>
  <si>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</si>
  <si>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</si>
  <si>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</si>
  <si>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</si>
  <si>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</si>
  <si>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</si>
  <si>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</si>
  <si>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</si>
  <si>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</si>
  <si>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</si>
  <si>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</si>
  <si>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</si>
  <si>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</si>
  <si>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</si>
  <si>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</si>
  <si>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</si>
  <si>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</si>
  <si>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</si>
  <si>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</si>
  <si>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</si>
  <si>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</si>
  <si>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</si>
  <si>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</si>
  <si>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</si>
  <si>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</si>
  <si>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</si>
  <si>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</si>
  <si>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</si>
  <si>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</si>
  <si>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</si>
  <si>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</si>
  <si>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</si>
  <si>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</si>
  <si>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</si>
  <si>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</si>
  <si>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</si>
  <si>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</si>
  <si>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</si>
  <si>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</si>
  <si>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</si>
  <si>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</si>
  <si>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</si>
  <si>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</si>
  <si>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</si>
  <si>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</si>
  <si>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</si>
  <si>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</si>
  <si>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</si>
  <si>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</si>
  <si>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</si>
  <si>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</si>
  <si>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</si>
  <si>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</si>
  <si>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</si>
  <si>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</si>
  <si>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</si>
  <si>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</si>
  <si>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</si>
  <si>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</si>
  <si>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</si>
  <si>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</si>
  <si>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</si>
  <si>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</si>
  <si>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</si>
  <si>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</si>
  <si>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</si>
  <si>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</si>
  <si>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</si>
  <si>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</si>
  <si>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Cartera. inventarios y costos directos</t>
  </si>
  <si>
    <t>Frutas. legumbres y vegetales envasados</t>
  </si>
  <si>
    <t>¨(2)</t>
  </si>
  <si>
    <t>(1) Financiación máxima del 80%. se refiere al porcentaje de financiación máxima otorgado por FINAGRO para cada actividad en relación al total de los costos directos de Producción.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</si>
  <si>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</si>
  <si>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</si>
  <si>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</si>
  <si>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</si>
  <si>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</si>
  <si>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</si>
  <si>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</si>
  <si>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</si>
  <si>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</si>
  <si>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</si>
  <si>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</si>
  <si>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</si>
  <si>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</si>
  <si>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</si>
  <si>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</si>
  <si>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</si>
  <si>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</si>
  <si>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</si>
  <si>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</si>
  <si>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</si>
  <si>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</si>
  <si>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</si>
  <si>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</si>
  <si>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</si>
  <si>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</si>
  <si>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</si>
  <si>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 xml:space="preserve">(2) Plazo de hasta 24 meses, con abonos a capital con periodicidad hasta trimestral, y periodicidad de pago de intereses hasta trimestre vencido. </t>
  </si>
  <si>
    <t>´(2)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</si>
  <si>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</si>
  <si>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</si>
  <si>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</si>
  <si>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</si>
  <si>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</si>
  <si>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</si>
  <si>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</si>
  <si>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</si>
  <si>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</si>
  <si>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</si>
  <si>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</si>
  <si>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</si>
  <si>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</si>
  <si>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</si>
  <si>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</si>
  <si>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</si>
  <si>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</si>
  <si>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</si>
  <si>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</si>
  <si>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</si>
  <si>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</si>
  <si>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</si>
  <si>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</si>
  <si>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</si>
  <si>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</si>
  <si>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</si>
  <si>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</si>
  <si>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</si>
  <si>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</si>
  <si>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</si>
  <si>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</si>
  <si>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</si>
  <si>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</si>
  <si>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</si>
  <si>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</si>
  <si>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</si>
  <si>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</si>
  <si>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</si>
  <si>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</si>
  <si>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</si>
  <si>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</si>
  <si>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</si>
  <si>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</si>
  <si>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</si>
  <si>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</si>
  <si>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</si>
  <si>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</si>
  <si>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</si>
  <si>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TRANSFORMACIÓN Y COMERCIALIZACIÓN (Código 12)                                                                                                                                                                                           Financiación máxima 80% (1)</t>
  </si>
  <si>
    <t xml:space="preserve">BONOS DE PRENDA (Código 15)       Financiación hasta el 100% del valor de la Mercancía - Plazo (3)                                                                                                                                                                    </t>
  </si>
  <si>
    <t xml:space="preserve">ACTIVIDADES RURALES (Código 14)    Financiación máxima 80% (1)                                                                                                                                                             </t>
  </si>
  <si>
    <t xml:space="preserve">SERVICIOS DE APOYO (Código 13)     Financiación máxima 80% (1)                                                                                                                                    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</si>
  <si>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</si>
  <si>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</si>
  <si>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</si>
  <si>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</si>
  <si>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</si>
  <si>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</si>
  <si>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</si>
  <si>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</si>
  <si>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</si>
  <si>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</si>
  <si>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</si>
  <si>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</si>
  <si>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</si>
  <si>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</si>
  <si>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</si>
  <si>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</si>
  <si>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</si>
  <si>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</si>
  <si>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>(3) Plazo para los Bonos de Prenda igual al establecido para el depósito de la mercancia en el CDM expedido por el Almacén General de Depósito. sin superar 12 meses.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</si>
  <si>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</si>
  <si>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</si>
  <si>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</si>
  <si>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</si>
  <si>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</si>
  <si>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</si>
  <si>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</si>
  <si>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</si>
  <si>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</si>
  <si>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</si>
  <si>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</si>
  <si>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</si>
  <si>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</si>
  <si>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</si>
  <si>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</si>
  <si>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</si>
  <si>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</si>
  <si>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</si>
  <si>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</si>
  <si>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</si>
  <si>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</si>
  <si>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</si>
  <si>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</si>
  <si>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</si>
  <si>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</si>
  <si>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</si>
  <si>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</si>
  <si>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</si>
  <si>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</si>
  <si>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</si>
  <si>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</si>
  <si>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</si>
  <si>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</si>
  <si>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</si>
  <si>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</si>
  <si>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</si>
  <si>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</si>
  <si>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</si>
  <si>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</si>
  <si>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</si>
  <si>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</si>
  <si>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</si>
  <si>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</si>
  <si>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</si>
  <si>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</si>
  <si>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</si>
  <si>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</si>
  <si>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</si>
  <si>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</si>
  <si>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</si>
  <si>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</si>
  <si>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</si>
  <si>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</si>
  <si>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Hasta ciento por ciento (100%) para todas las líneas que pueden acceder al redescuento.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</si>
  <si>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</si>
  <si>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</si>
  <si>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</si>
  <si>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</si>
  <si>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>• Pequeño Productor y comunidades negras: Hasta DTF (EA) +6
• Mujer Rural Bajos Ingresos: Hasta DTF (EA) + 4 
• Créditos con plazos iguales o superiores a diez (10) años la tasa de interés  es LIBRE</t>
  </si>
  <si>
    <t xml:space="preserve">TASA DE REDESCUENTO </t>
  </si>
  <si>
    <t xml:space="preserve">     DTF (EA) – 3.5 </t>
  </si>
  <si>
    <t>COBERTURA DE FINANCIACIÓN</t>
  </si>
  <si>
    <t>Hasta el 100% de los costos directos del proyecto.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</si>
  <si>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</si>
  <si>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Hasta DTF (EA) + 10 
Para créditos con plazos iguales o superiores a diez (10) años la tasa de colocación es LIBRE.</t>
  </si>
  <si>
    <t>TASA DE REDESCUENTO</t>
  </si>
  <si>
    <t>DTF (EA) + 1, excepto créditos de Capital de Trabajo para comercialización y servicios de apoyo que será de DTF (EA) + 2.</t>
  </si>
  <si>
    <t xml:space="preserve">Hasta 100% de los costos directos en proyectos de  Adecuación de Tierras. Hasta 80% de los costos directos del proyecto para las demás actividades. </t>
  </si>
  <si>
    <t xml:space="preserve">CRITERIOS DE CALIFICACIÓN PARA TIPO DE PRODUCTOR </t>
  </si>
  <si>
    <t>4. CONDICIONES PARA CRÉDITOS DIRIGIDOS A FINANCIAR BONOS DE PRENDA</t>
  </si>
  <si>
    <t>TASA DE INTERÉS MÁXIMA</t>
  </si>
  <si>
    <t>LIBRE</t>
  </si>
  <si>
    <t xml:space="preserve">DTF (EA) + 2 </t>
  </si>
  <si>
    <t>MONTO TOTAL DE ACTIVOS PEQUEÑO PRODUCTOR</t>
  </si>
  <si>
    <t>CRÉDITO MÁXIMO PEQUEÑOS PRODUCTORES</t>
  </si>
  <si>
    <t xml:space="preserve">* Créditos que integren exclusivamente a pequeños productores Hasta DTF (EA) + 4 
Para créditos con plazos iguales o superiores a diez (10) años y capitalicen intereses la tasa de colocación se podrá incrementar en los puntos indicados en el numeral 1.1.5. del capítulo I del presente Manual.
* Créditos que integren a pequeños y otros productores Hasta DTF (EA) + 7 
Para créditos con plazos iguales o superiores a diez (10) años y capitalicen intereses la tasa de colocación se podrá incrementar en los puntos indicados en el numeral 1.1.5.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e.a. hasta + 7%. 
</t>
  </si>
  <si>
    <t>* Créditos que integren exclusivamente a pequeños productores DTF (EA) – 3.5 
* Créditos que integren a pequeños y otros productores DTF (EA) + 0.5 
Para créditos con plazos iguales o superiores a diez (10) años y capitalicen intereses la tasa de colocación se podrá incrementar en los puntos indicados en el numeral 1.1.5 del capítulo I del presente Manual.
* Capital de Trabajo para comercializadores o transformadores que adquieren la producción obtenida en proyectos financiados con créditos asociativos o la absorción de cosecha nacional en programas definidos por el Ministerio de Agricultura y Desarrollo Rural: DTF E. A. + 1%.</t>
  </si>
  <si>
    <t xml:space="preserve">* Créditos que integren exclusivamente pequeños productores: Hasta el 100% de los costos directos del proyecto,
* Créditos que integren a pequeños y otros productores: Hasta 100% de los costos directos en proyectos de  Adecuación de Tierras y hasta 80% de los costos directos del proyecto para las demás actividades. </t>
  </si>
  <si>
    <t>*Créditos Para pequeños productores: Hasta DTF (EA) + 4
*Créditos Para medianos productores Hasta DTF (EA) + 7</t>
  </si>
  <si>
    <t xml:space="preserve">* Créditos para pequeños productores DTF (EA) – 3.5 
* Créditos para medianos productores DTF (EA) + 0.5 </t>
  </si>
  <si>
    <t>* Pequeños productores: Hasta el 100% de los costos directos del proyecto. Para rubros con financiación máxima por unidad, se financia hasta el monto máximo establecido que se encuentre vigente.
* Medianos y Grandes productores: Hasta el 80% de los costos directos del proyecto, excepto para inversiones en obras de adecuación e infraestructura que se pude financiar hasta el 100% de los costos directos. Para rubros con financiación máxima por unidad, se financia hasta el monto máximo establecido que se encuentre vigente.</t>
  </si>
  <si>
    <t xml:space="preserve">* Créditos a desplazados o reinsertados individualmente considerados: Hasta DTF (EA) + 2 
* Créditos asociativos que integren a población desplazada, reinsertada o vinculada a programas de desarrollo alternativo: Hasta DTF (EA) + 2 </t>
  </si>
  <si>
    <t>* Créditos a desplazados o reinsertados individualmente considerados: DTF (EA) – 3.5% 
* Créditos asociativos que integren a población desplazada, reinsertada o vinculada a programas de desarrollo alternativo: DTF (EA) – 3.5%</t>
  </si>
  <si>
    <t>* Hasta el 100% de los costos directos del proyecto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</si>
  <si>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</si>
  <si>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</si>
  <si>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</si>
  <si>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</si>
  <si>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</si>
  <si>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</si>
  <si>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</si>
  <si>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</si>
  <si>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</si>
  <si>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</si>
  <si>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</si>
  <si>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</si>
  <si>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</si>
  <si>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</si>
  <si>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</si>
  <si>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</si>
  <si>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</si>
  <si>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</si>
  <si>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</si>
  <si>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</si>
  <si>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</si>
  <si>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</si>
  <si>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</si>
  <si>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</si>
  <si>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</si>
  <si>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</si>
  <si>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</si>
  <si>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</si>
  <si>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</si>
  <si>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</si>
  <si>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</si>
  <si>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t xml:space="preserve">NORMALIZACIÓN DE CARTERA (Código 34) Plazos acordes con el flujo de caja de la actividad productiva  (5)                                                                                                                                          </t>
  </si>
  <si>
    <r>
      <t>Consolidación de pasivos</t>
    </r>
    <r>
      <rPr>
        <b/>
        <sz val="12"/>
        <rFont val="Arial"/>
        <family val="2"/>
      </rPr>
      <t xml:space="preserve"> </t>
    </r>
  </si>
  <si>
    <t xml:space="preserve">INFRAESTRUCTURA TRANSFORMACIÓN PRIMARIA Y/O COMERCIALIZACIÓN (Código 35)   Financiación máxima 80% (1)                                                    </t>
  </si>
  <si>
    <t>(5)</t>
  </si>
  <si>
    <t xml:space="preserve">INFRAESTRUCTURA DE SERVICIOS DE APOYO A LA PRODUCCIÓN (Código 36) Financiación máxima 80% (1)                                                                                       </t>
  </si>
  <si>
    <t>TIERRAS. VIVIENDA RURAL. CAPITALIZACIÓN Y CREACIÓN DE EMPRESAS E INVESTIGACIÓN (Código 37) Financiación máxima 80% - Plazos acordes con el flujo de caja de la actividad productiva (5)</t>
  </si>
  <si>
    <r>
      <t xml:space="preserve">Certificación de calidad asist. técn. </t>
    </r>
    <r>
      <rPr>
        <b/>
        <sz val="10"/>
        <rFont val="Arial"/>
        <family val="2"/>
      </rPr>
      <t>(3)</t>
    </r>
  </si>
  <si>
    <r>
      <t xml:space="preserve">Capitalización y creación de empresas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</si>
  <si>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(4)</t>
    </r>
  </si>
  <si>
    <r>
      <t xml:space="preserve">Certificación agroalimentaria </t>
    </r>
    <r>
      <rPr>
        <b/>
        <sz val="10"/>
        <rFont val="Arial"/>
        <family val="2"/>
      </rPr>
      <t>(3)</t>
    </r>
  </si>
  <si>
    <t>(1) Financiación máxima por beneficiario según proyecto.</t>
  </si>
  <si>
    <t>(2) Financiación máxima hasta el 70%. y para porcentajes superiores se requiere autorización previa de FINAGRO.</t>
  </si>
  <si>
    <t>(3) Certificación agroalimentaria ecológica orgánica BPA (NTC 5400, Globalgap), Rainforest Alliance, Comercio Justo. Certificación de calidad NTC - ISO 9001,  Certificaciones Buenas Prácticas de Prroducción y Certificaciones NTC - ISO 22000</t>
  </si>
  <si>
    <t>(4) Financión máxima hasta el 100% del valor NO subsidiado.</t>
  </si>
  <si>
    <t>(5) Plazo acorde con flujo de caja de la actividad productiva</t>
  </si>
  <si>
    <t>SOSTENIMIENTO UNIDAD PRODUCTIVA CAMPESINA</t>
  </si>
  <si>
    <t>Capital de Trabajo Unidad Productiva Campesina (4)</t>
  </si>
  <si>
    <t>Palma de chontaduro</t>
  </si>
  <si>
    <t>Versión: 09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</si>
  <si>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</si>
  <si>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</si>
  <si>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</si>
  <si>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</si>
  <si>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</si>
  <si>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</si>
  <si>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ADECUACIÓN DE TIERRAS (Código 33) 
Financiación hasta 100% - Plazo acorde con el flujo de caja de la actividad productiva </t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</si>
  <si>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</si>
  <si>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</si>
  <si>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</si>
  <si>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</si>
  <si>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</si>
  <si>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</si>
  <si>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</si>
  <si>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</si>
  <si>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</si>
  <si>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</si>
  <si>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</si>
  <si>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r>
      <t xml:space="preserve">Otros cultivos mediano rendimiento </t>
    </r>
    <r>
      <rPr>
        <sz val="10"/>
        <color indexed="10"/>
        <rFont val="Arial"/>
        <family val="2"/>
      </rPr>
      <t>(5)</t>
    </r>
  </si>
  <si>
    <r>
      <t xml:space="preserve">Renovación otros cultivos mediano rendimiento </t>
    </r>
    <r>
      <rPr>
        <sz val="10"/>
        <color indexed="10"/>
        <rFont val="Arial"/>
        <family val="2"/>
      </rPr>
      <t>(5)</t>
    </r>
  </si>
  <si>
    <r>
      <t xml:space="preserve">Otros cultivos tardío rendimiento </t>
    </r>
    <r>
      <rPr>
        <sz val="10"/>
        <color indexed="10"/>
        <rFont val="Arial"/>
        <family val="2"/>
      </rPr>
      <t>(6)</t>
    </r>
  </si>
  <si>
    <r>
      <t xml:space="preserve">Renovación otros cultivos tardío rendimiento </t>
    </r>
    <r>
      <rPr>
        <sz val="10"/>
        <color indexed="10"/>
        <rFont val="Arial"/>
        <family val="2"/>
      </rPr>
      <t>(6)</t>
    </r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</si>
  <si>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</si>
  <si>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</si>
  <si>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</si>
  <si>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* Créditos con recursos de redescuento o recursos propios de los intermediarios financieros que vayan a ser validados como cartera sustitutiva, y/o garantías del FAG con valor individual superior a 5.000 smlmv, es decir superiores a $2.833.500.000 para el 2012.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</si>
  <si>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$ 566.700 (Quinientos sesenta y seis mil setencientos pesos)</t>
  </si>
  <si>
    <t>Pequeño Productor: $82.171.500 (1).
Mujer Rural Bajos Ingresos: $57.520.050</t>
  </si>
  <si>
    <r>
      <t>Pequeño Productor y Mujer Rural Bajos Ingresos: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$57.520.050 (1).</t>
    </r>
  </si>
  <si>
    <t>MEDIANO PRODUCTOR: Activos totales con valor equivalente  hasta 5.000 smlmv, $2.833.500.000 para 2012
GRANDES PRODUCTORES: Activos totales con valor superior a 5.000 smlmv, $2.833.500.000 para 2012
MIPYMES: Activos totales con valor equivalente  hasta 30.000 smlmv, $17.001.000.000 para 2012</t>
  </si>
  <si>
    <t>80% del valor de la mercancía.</t>
  </si>
  <si>
    <t xml:space="preserve">5. CONDICIONES PROGRAMA ESPECIAL DE FOMENTO Y DESARROLLO AGROPECUARIO - CRÉDITO ASOCIATIVO  </t>
  </si>
  <si>
    <t>Pequeño Productor integrados en créditos asociativos o Colectivos conformados exclusivamente por Pequeños Productores  y que financien proyectos para plantación de cultivos tardío rendimiento: $123.257.250
Para Créditos asociativos o Colectivos conformados por pequeños productores que financien actividades diferentes a la plantación de cultivos de tardío rendimiento, el pequeño productor será el definido en el numeral 2 del presente cuadro.</t>
  </si>
  <si>
    <t>Pequeño Productor integrados en créditos asociativos o Colectivos conformados exclusivamente por Pequeños Productores  y que financien proyectos para plantación de cultivos tardío rendimiento: $123.257.250
Para Créditos asociativos o Colectivos conformados por pequeños productores que financien actividades diferentes a la plantación de cultivos de tardío rendimiento, el pequeño productor será el definido en el numeral 2. del presente cuadro.</t>
  </si>
  <si>
    <t>6. CONDICIONES PROGRAMA ESPECIAL DE FOMENTO Y DESARROLLO AGROPECUARIO  - CRÉDITO INDIVIDUAL CON OPERADOR</t>
  </si>
  <si>
    <r>
      <t>7.</t>
    </r>
    <r>
      <rPr>
        <b/>
        <sz val="7"/>
        <color indexed="9"/>
        <rFont val="Arial"/>
        <family val="2"/>
      </rPr>
      <t>  </t>
    </r>
    <r>
      <rPr>
        <b/>
        <sz val="12"/>
        <color indexed="9"/>
        <rFont val="Arial"/>
        <family val="2"/>
      </rPr>
      <t>CONDICIONES PROGRAMA ESPECIAL DE FOMENTO Y DESARROLLO AGROPECUARIO -  POBLACIÓN DESPLAZADA O REINSERTADA, Y LOS QUE SE EJECUTEN A TRAVÉS DE PROGRAMAS DE DESARROLLO ALTERNATIVO.</t>
    </r>
  </si>
  <si>
    <t>Versión: 08</t>
  </si>
  <si>
    <t>Otros Cultivos (4)</t>
  </si>
  <si>
    <t>Versión: 10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</si>
</sst>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0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9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5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5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5" applyFont="1" applyFill="1" applyBorder="1" applyAlignment="1">
      <alignment horizontal="center" vertical="center" wrapText="1"/>
    </xf>
    <xf numFmtId="9" fontId="18" fillId="0" borderId="13" xfId="55" applyFont="1" applyFill="1" applyBorder="1" applyAlignment="1">
      <alignment horizontal="center" vertical="center"/>
    </xf>
    <xf numFmtId="9" fontId="18" fillId="0" borderId="15" xfId="55" applyFont="1" applyFill="1" applyBorder="1" applyAlignment="1">
      <alignment horizontal="center" vertical="center"/>
    </xf>
    <xf numFmtId="9" fontId="18" fillId="0" borderId="13" xfId="55" applyFont="1" applyFill="1" applyBorder="1" applyAlignment="1">
      <alignment horizontal="center" vertical="center" wrapText="1"/>
    </xf>
    <xf numFmtId="9" fontId="18" fillId="0" borderId="16" xfId="55" applyFont="1" applyFill="1" applyBorder="1" applyAlignment="1">
      <alignment horizontal="center" vertical="center"/>
    </xf>
    <xf numFmtId="9" fontId="18" fillId="0" borderId="23" xfId="55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5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7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7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7" xfId="55" applyFont="1" applyFill="1" applyBorder="1" applyAlignment="1">
      <alignment horizontal="right" vertical="center"/>
    </xf>
    <xf numFmtId="0" fontId="14" fillId="0" borderId="47" xfId="55" applyNumberFormat="1" applyFont="1" applyFill="1" applyBorder="1" applyAlignment="1">
      <alignment horizontal="right" vertical="center"/>
    </xf>
    <xf numFmtId="0" fontId="14" fillId="0" borderId="29" xfId="55" applyNumberFormat="1" applyFont="1" applyFill="1" applyBorder="1" applyAlignment="1">
      <alignment horizontal="right" vertical="center"/>
    </xf>
    <xf numFmtId="0" fontId="6" fillId="0" borderId="46" xfId="0" applyNumberFormat="1" applyFont="1" applyFill="1" applyBorder="1" applyAlignment="1" quotePrefix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9" fontId="14" fillId="0" borderId="49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1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15" fillId="0" borderId="37" xfId="0" applyFont="1" applyFill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5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5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2" xfId="0" applyFont="1" applyFill="1" applyBorder="1" applyAlignment="1">
      <alignment vertical="center" wrapText="1"/>
    </xf>
    <xf numFmtId="0" fontId="4" fillId="38" borderId="43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37" xfId="0" applyFont="1" applyFill="1" applyBorder="1" applyAlignment="1">
      <alignment horizontal="center" vertical="center"/>
    </xf>
    <xf numFmtId="0" fontId="4" fillId="40" borderId="37" xfId="0" applyFont="1" applyFill="1" applyBorder="1" applyAlignment="1" quotePrefix="1">
      <alignment horizontal="left" vertical="center" wrapText="1"/>
    </xf>
    <xf numFmtId="0" fontId="4" fillId="42" borderId="37" xfId="0" applyFont="1" applyFill="1" applyBorder="1" applyAlignment="1">
      <alignment horizontal="center" vertical="center" wrapText="1" shrinkToFit="1"/>
    </xf>
    <xf numFmtId="0" fontId="4" fillId="42" borderId="37" xfId="0" applyFont="1" applyFill="1" applyBorder="1" applyAlignment="1">
      <alignment horizontal="left" vertical="center" wrapText="1" shrinkToFit="1"/>
    </xf>
    <xf numFmtId="0" fontId="4" fillId="42" borderId="38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 wrapText="1" shrinkToFit="1"/>
    </xf>
    <xf numFmtId="0" fontId="4" fillId="38" borderId="48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52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43" borderId="48" xfId="0" applyFont="1" applyFill="1" applyBorder="1" applyAlignment="1">
      <alignment vertical="center"/>
    </xf>
    <xf numFmtId="0" fontId="24" fillId="0" borderId="53" xfId="0" applyFont="1" applyBorder="1" applyAlignment="1" quotePrefix="1">
      <alignment horizontal="left" vertical="center"/>
    </xf>
    <xf numFmtId="0" fontId="24" fillId="0" borderId="47" xfId="0" applyFont="1" applyBorder="1" applyAlignment="1" quotePrefix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43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52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43" borderId="48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5" applyFont="1" applyFill="1" applyBorder="1" applyAlignment="1">
      <alignment horizontal="right" vertical="center"/>
    </xf>
    <xf numFmtId="0" fontId="14" fillId="40" borderId="0" xfId="55" applyNumberFormat="1" applyFont="1" applyFill="1" applyBorder="1" applyAlignment="1">
      <alignment horizontal="right" vertical="center"/>
    </xf>
    <xf numFmtId="0" fontId="14" fillId="40" borderId="12" xfId="55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3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2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5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7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7" xfId="55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40" borderId="0" xfId="0" applyFont="1" applyFill="1" applyBorder="1" applyAlignment="1">
      <alignment horizontal="right"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5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0" fillId="44" borderId="0" xfId="0" applyFont="1" applyFill="1" applyAlignment="1">
      <alignment/>
    </xf>
    <xf numFmtId="0" fontId="66" fillId="44" borderId="0" xfId="0" applyFont="1" applyFill="1" applyAlignment="1">
      <alignment/>
    </xf>
    <xf numFmtId="3" fontId="66" fillId="44" borderId="0" xfId="0" applyNumberFormat="1" applyFont="1" applyFill="1" applyAlignment="1">
      <alignment/>
    </xf>
    <xf numFmtId="14" fontId="9" fillId="44" borderId="0" xfId="0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4" fillId="0" borderId="42" xfId="0" applyNumberFormat="1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4" fillId="0" borderId="59" xfId="0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4" fillId="0" borderId="59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2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vertical="center" wrapText="1"/>
    </xf>
    <xf numFmtId="0" fontId="4" fillId="45" borderId="0" xfId="0" applyFont="1" applyFill="1" applyBorder="1" applyAlignment="1">
      <alignment vertical="center" wrapText="1"/>
    </xf>
    <xf numFmtId="0" fontId="4" fillId="45" borderId="12" xfId="0" applyFont="1" applyFill="1" applyBorder="1" applyAlignment="1">
      <alignment vertical="center" wrapText="1"/>
    </xf>
    <xf numFmtId="0" fontId="4" fillId="33" borderId="52" xfId="0" applyFont="1" applyFill="1" applyBorder="1" applyAlignment="1">
      <alignment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vertical="center" wrapText="1"/>
    </xf>
    <xf numFmtId="9" fontId="18" fillId="0" borderId="61" xfId="55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90" fontId="18" fillId="0" borderId="62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6" borderId="24" xfId="0" applyFont="1" applyFill="1" applyBorder="1" applyAlignment="1">
      <alignment horizontal="center" vertical="center" wrapText="1"/>
    </xf>
    <xf numFmtId="0" fontId="18" fillId="46" borderId="23" xfId="0" applyFont="1" applyFill="1" applyBorder="1" applyAlignment="1">
      <alignment vertical="center" wrapText="1"/>
    </xf>
    <xf numFmtId="9" fontId="18" fillId="46" borderId="23" xfId="55" applyFont="1" applyFill="1" applyBorder="1" applyAlignment="1">
      <alignment horizontal="center" vertical="center" wrapText="1"/>
    </xf>
    <xf numFmtId="0" fontId="25" fillId="34" borderId="18" xfId="53" applyFont="1" applyFill="1" applyBorder="1" applyAlignment="1">
      <alignment horizontal="center" vertical="center" wrapText="1"/>
      <protection/>
    </xf>
    <xf numFmtId="0" fontId="25" fillId="34" borderId="16" xfId="53" applyFont="1" applyFill="1" applyBorder="1" applyAlignment="1">
      <alignment horizontal="center" vertical="center" wrapText="1"/>
      <protection/>
    </xf>
    <xf numFmtId="0" fontId="25" fillId="34" borderId="63" xfId="53" applyFont="1" applyFill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left" vertical="center" wrapText="1"/>
      <protection/>
    </xf>
    <xf numFmtId="0" fontId="0" fillId="0" borderId="16" xfId="53" applyFont="1" applyBorder="1" applyAlignment="1">
      <alignment horizontal="left" vertical="center"/>
      <protection/>
    </xf>
    <xf numFmtId="0" fontId="0" fillId="0" borderId="63" xfId="53" applyFont="1" applyBorder="1" applyAlignment="1">
      <alignment horizontal="left" vertical="center"/>
      <protection/>
    </xf>
    <xf numFmtId="0" fontId="25" fillId="34" borderId="24" xfId="53" applyFont="1" applyFill="1" applyBorder="1" applyAlignment="1">
      <alignment horizontal="center" vertical="center" wrapText="1"/>
      <protection/>
    </xf>
    <xf numFmtId="0" fontId="25" fillId="34" borderId="23" xfId="53" applyFont="1" applyFill="1" applyBorder="1" applyAlignment="1">
      <alignment horizontal="center" vertical="center" wrapText="1"/>
      <protection/>
    </xf>
    <xf numFmtId="0" fontId="25" fillId="34" borderId="64" xfId="53" applyFont="1" applyFill="1" applyBorder="1" applyAlignment="1">
      <alignment horizontal="center" vertical="center" wrapText="1"/>
      <protection/>
    </xf>
    <xf numFmtId="14" fontId="9" fillId="0" borderId="33" xfId="53" applyNumberFormat="1" applyFont="1" applyFill="1" applyBorder="1" applyAlignment="1">
      <alignment horizontal="center"/>
      <protection/>
    </xf>
    <xf numFmtId="14" fontId="9" fillId="0" borderId="35" xfId="53" applyNumberFormat="1" applyFont="1" applyFill="1" applyBorder="1" applyAlignment="1">
      <alignment horizontal="center"/>
      <protection/>
    </xf>
    <xf numFmtId="14" fontId="9" fillId="0" borderId="34" xfId="53" applyNumberFormat="1" applyFont="1" applyFill="1" applyBorder="1" applyAlignment="1">
      <alignment horizontal="center"/>
      <protection/>
    </xf>
    <xf numFmtId="0" fontId="25" fillId="34" borderId="17" xfId="53" applyFont="1" applyFill="1" applyBorder="1" applyAlignment="1">
      <alignment horizontal="center" vertical="center" wrapText="1"/>
      <protection/>
    </xf>
    <xf numFmtId="0" fontId="25" fillId="34" borderId="15" xfId="53" applyFont="1" applyFill="1" applyBorder="1" applyAlignment="1">
      <alignment horizontal="center" vertical="center" wrapText="1"/>
      <protection/>
    </xf>
    <xf numFmtId="0" fontId="25" fillId="34" borderId="65" xfId="53" applyFont="1" applyFill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left" vertical="center" wrapText="1"/>
      <protection/>
    </xf>
    <xf numFmtId="0" fontId="0" fillId="0" borderId="15" xfId="53" applyFont="1" applyBorder="1" applyAlignment="1">
      <alignment horizontal="left" vertical="center"/>
      <protection/>
    </xf>
    <xf numFmtId="0" fontId="0" fillId="0" borderId="65" xfId="53" applyFont="1" applyBorder="1" applyAlignment="1">
      <alignment horizontal="left" vertical="center"/>
      <protection/>
    </xf>
    <xf numFmtId="0" fontId="25" fillId="34" borderId="33" xfId="53" applyFont="1" applyFill="1" applyBorder="1" applyAlignment="1">
      <alignment horizontal="center" vertical="center" wrapText="1"/>
      <protection/>
    </xf>
    <xf numFmtId="0" fontId="25" fillId="34" borderId="35" xfId="53" applyFont="1" applyFill="1" applyBorder="1" applyAlignment="1">
      <alignment horizontal="center" vertical="center" wrapText="1"/>
      <protection/>
    </xf>
    <xf numFmtId="0" fontId="25" fillId="34" borderId="34" xfId="53" applyFont="1" applyFill="1" applyBorder="1" applyAlignment="1">
      <alignment horizontal="center" vertical="center" wrapText="1"/>
      <protection/>
    </xf>
    <xf numFmtId="0" fontId="25" fillId="34" borderId="14" xfId="53" applyFont="1" applyFill="1" applyBorder="1" applyAlignment="1">
      <alignment horizontal="center" vertical="center" wrapText="1"/>
      <protection/>
    </xf>
    <xf numFmtId="0" fontId="25" fillId="34" borderId="13" xfId="53" applyFont="1" applyFill="1" applyBorder="1" applyAlignment="1">
      <alignment horizontal="center" vertical="center" wrapText="1"/>
      <protection/>
    </xf>
    <xf numFmtId="0" fontId="25" fillId="34" borderId="66" xfId="53" applyFont="1" applyFill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left" vertical="center"/>
      <protection/>
    </xf>
    <xf numFmtId="0" fontId="0" fillId="0" borderId="66" xfId="53" applyFont="1" applyBorder="1" applyAlignment="1">
      <alignment horizontal="left" vertical="center"/>
      <protection/>
    </xf>
    <xf numFmtId="0" fontId="0" fillId="0" borderId="17" xfId="53" applyFont="1" applyBorder="1" applyAlignment="1">
      <alignment horizontal="left" vertical="center"/>
      <protection/>
    </xf>
    <xf numFmtId="0" fontId="25" fillId="34" borderId="25" xfId="53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left" vertical="center" wrapText="1"/>
      <protection/>
    </xf>
    <xf numFmtId="0" fontId="0" fillId="0" borderId="18" xfId="53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7" xfId="53" applyFont="1" applyBorder="1" applyAlignment="1">
      <alignment horizontal="left" vertical="center" wrapText="1"/>
      <protection/>
    </xf>
    <xf numFmtId="0" fontId="0" fillId="0" borderId="38" xfId="53" applyFont="1" applyBorder="1" applyAlignment="1">
      <alignment horizontal="left" vertical="center" wrapText="1"/>
      <protection/>
    </xf>
    <xf numFmtId="0" fontId="0" fillId="0" borderId="33" xfId="53" applyFont="1" applyBorder="1" applyAlignment="1">
      <alignment horizontal="left"/>
      <protection/>
    </xf>
    <xf numFmtId="0" fontId="0" fillId="0" borderId="35" xfId="53" applyFont="1" applyBorder="1" applyAlignment="1">
      <alignment horizontal="left"/>
      <protection/>
    </xf>
    <xf numFmtId="0" fontId="0" fillId="0" borderId="34" xfId="53" applyFont="1" applyBorder="1" applyAlignment="1">
      <alignment horizontal="left"/>
      <protection/>
    </xf>
    <xf numFmtId="0" fontId="0" fillId="0" borderId="36" xfId="53" applyFont="1" applyBorder="1" applyAlignment="1">
      <alignment horizontal="left" vertical="top" wrapText="1"/>
      <protection/>
    </xf>
    <xf numFmtId="0" fontId="0" fillId="0" borderId="37" xfId="53" applyFont="1" applyBorder="1" applyAlignment="1">
      <alignment horizontal="left" vertical="top" wrapText="1"/>
      <protection/>
    </xf>
    <xf numFmtId="0" fontId="0" fillId="0" borderId="38" xfId="53" applyFont="1" applyBorder="1" applyAlignment="1">
      <alignment horizontal="left" vertical="top" wrapText="1"/>
      <protection/>
    </xf>
    <xf numFmtId="0" fontId="0" fillId="0" borderId="35" xfId="53" applyFont="1" applyBorder="1">
      <alignment/>
      <protection/>
    </xf>
    <xf numFmtId="0" fontId="0" fillId="0" borderId="34" xfId="53" applyFont="1" applyBorder="1">
      <alignment/>
      <protection/>
    </xf>
    <xf numFmtId="0" fontId="0" fillId="0" borderId="36" xfId="53" applyFont="1" applyBorder="1" applyAlignment="1">
      <alignment horizontal="left" wrapText="1"/>
      <protection/>
    </xf>
    <xf numFmtId="0" fontId="0" fillId="0" borderId="37" xfId="53" applyFont="1" applyBorder="1" applyAlignment="1">
      <alignment horizontal="left" wrapText="1"/>
      <protection/>
    </xf>
    <xf numFmtId="0" fontId="0" fillId="0" borderId="38" xfId="53" applyFont="1" applyBorder="1" applyAlignment="1">
      <alignment horizontal="left" wrapText="1"/>
      <protection/>
    </xf>
    <xf numFmtId="0" fontId="25" fillId="34" borderId="67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left" vertical="center"/>
      <protection/>
    </xf>
    <xf numFmtId="0" fontId="26" fillId="34" borderId="50" xfId="53" applyFont="1" applyFill="1" applyBorder="1" applyAlignment="1">
      <alignment horizontal="center" vertical="center" wrapText="1"/>
      <protection/>
    </xf>
    <xf numFmtId="0" fontId="26" fillId="34" borderId="10" xfId="53" applyFont="1" applyFill="1" applyBorder="1" applyAlignment="1">
      <alignment horizontal="center" vertical="center" wrapText="1"/>
      <protection/>
    </xf>
    <xf numFmtId="0" fontId="26" fillId="34" borderId="11" xfId="53" applyFont="1" applyFill="1" applyBorder="1" applyAlignment="1">
      <alignment horizontal="center" vertical="center" wrapText="1"/>
      <protection/>
    </xf>
    <xf numFmtId="0" fontId="26" fillId="34" borderId="36" xfId="53" applyFont="1" applyFill="1" applyBorder="1" applyAlignment="1">
      <alignment horizontal="center" vertical="center" wrapText="1"/>
      <protection/>
    </xf>
    <xf numFmtId="0" fontId="26" fillId="34" borderId="37" xfId="53" applyFont="1" applyFill="1" applyBorder="1" applyAlignment="1">
      <alignment horizontal="center" vertical="center" wrapText="1"/>
      <protection/>
    </xf>
    <xf numFmtId="0" fontId="26" fillId="34" borderId="38" xfId="53" applyFont="1" applyFill="1" applyBorder="1" applyAlignment="1">
      <alignment horizontal="center" vertical="center" wrapText="1"/>
      <protection/>
    </xf>
    <xf numFmtId="0" fontId="0" fillId="0" borderId="47" xfId="53" applyFont="1" applyBorder="1" applyAlignment="1">
      <alignment horizontal="left" vertical="center" wrapText="1"/>
      <protection/>
    </xf>
    <xf numFmtId="0" fontId="0" fillId="0" borderId="26" xfId="53" applyFont="1" applyBorder="1" applyAlignment="1">
      <alignment horizontal="left" vertical="center" wrapText="1"/>
      <protection/>
    </xf>
    <xf numFmtId="0" fontId="0" fillId="0" borderId="29" xfId="53" applyFont="1" applyBorder="1" applyAlignment="1">
      <alignment horizontal="left" vertical="center" wrapText="1"/>
      <protection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6" borderId="23" xfId="55" applyNumberFormat="1" applyFont="1" applyFill="1" applyBorder="1" applyAlignment="1">
      <alignment horizontal="center" vertical="center" wrapText="1"/>
    </xf>
    <xf numFmtId="0" fontId="18" fillId="46" borderId="64" xfId="55" applyNumberFormat="1" applyFont="1" applyFill="1" applyBorder="1" applyAlignment="1">
      <alignment horizontal="center" vertical="center" wrapText="1"/>
    </xf>
    <xf numFmtId="0" fontId="19" fillId="1" borderId="33" xfId="0" applyFont="1" applyFill="1" applyBorder="1" applyAlignment="1">
      <alignment horizontal="center" vertical="center" wrapText="1"/>
    </xf>
    <xf numFmtId="0" fontId="19" fillId="1" borderId="35" xfId="0" applyFont="1" applyFill="1" applyBorder="1" applyAlignment="1">
      <alignment horizontal="center" vertical="center" wrapText="1"/>
    </xf>
    <xf numFmtId="0" fontId="19" fillId="1" borderId="34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left" vertical="center"/>
    </xf>
    <xf numFmtId="0" fontId="0" fillId="38" borderId="5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18" fillId="1" borderId="49" xfId="0" applyFont="1" applyFill="1" applyBorder="1" applyAlignment="1">
      <alignment horizontal="center" vertical="center"/>
    </xf>
    <xf numFmtId="0" fontId="18" fillId="1" borderId="52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13" xfId="55" applyNumberFormat="1" applyFont="1" applyFill="1" applyBorder="1" applyAlignment="1">
      <alignment horizontal="center" vertical="center" wrapText="1"/>
    </xf>
    <xf numFmtId="0" fontId="18" fillId="0" borderId="66" xfId="55" applyNumberFormat="1" applyFont="1" applyFill="1" applyBorder="1" applyAlignment="1">
      <alignment horizontal="center" vertical="center" wrapText="1"/>
    </xf>
    <xf numFmtId="0" fontId="18" fillId="0" borderId="23" xfId="55" applyNumberFormat="1" applyFont="1" applyFill="1" applyBorder="1" applyAlignment="1">
      <alignment horizontal="center" vertical="center" wrapText="1"/>
    </xf>
    <xf numFmtId="0" fontId="18" fillId="0" borderId="68" xfId="55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18" fillId="0" borderId="15" xfId="55" applyNumberFormat="1" applyFont="1" applyFill="1" applyBorder="1" applyAlignment="1">
      <alignment horizontal="center" vertical="center" wrapText="1"/>
    </xf>
    <xf numFmtId="0" fontId="18" fillId="0" borderId="65" xfId="55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5" applyNumberFormat="1" applyFont="1" applyFill="1" applyBorder="1" applyAlignment="1">
      <alignment horizontal="center" vertical="center" wrapText="1"/>
    </xf>
    <xf numFmtId="0" fontId="18" fillId="0" borderId="63" xfId="55" applyNumberFormat="1" applyFont="1" applyFill="1" applyBorder="1" applyAlignment="1">
      <alignment horizontal="center" vertical="center" wrapText="1"/>
    </xf>
    <xf numFmtId="0" fontId="18" fillId="0" borderId="25" xfId="55" applyNumberFormat="1" applyFont="1" applyFill="1" applyBorder="1" applyAlignment="1">
      <alignment horizontal="center" vertical="center" wrapText="1"/>
    </xf>
    <xf numFmtId="0" fontId="18" fillId="0" borderId="29" xfId="55" applyNumberFormat="1" applyFont="1" applyFill="1" applyBorder="1" applyAlignment="1">
      <alignment horizontal="center" vertical="center" wrapText="1"/>
    </xf>
    <xf numFmtId="0" fontId="18" fillId="0" borderId="62" xfId="55" applyNumberFormat="1" applyFont="1" applyFill="1" applyBorder="1" applyAlignment="1">
      <alignment horizontal="center" vertical="center" wrapText="1"/>
    </xf>
    <xf numFmtId="0" fontId="18" fillId="0" borderId="30" xfId="55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9" fillId="45" borderId="56" xfId="0" applyFont="1" applyFill="1" applyBorder="1" applyAlignment="1">
      <alignment horizontal="center" vertical="center" wrapText="1"/>
    </xf>
    <xf numFmtId="0" fontId="19" fillId="45" borderId="54" xfId="0" applyFont="1" applyFill="1" applyBorder="1" applyAlignment="1">
      <alignment horizontal="center" vertical="center" wrapText="1"/>
    </xf>
    <xf numFmtId="0" fontId="19" fillId="45" borderId="55" xfId="0" applyFont="1" applyFill="1" applyBorder="1" applyAlignment="1">
      <alignment horizontal="center" vertical="center" wrapText="1"/>
    </xf>
    <xf numFmtId="0" fontId="19" fillId="45" borderId="36" xfId="0" applyFont="1" applyFill="1" applyBorder="1" applyAlignment="1">
      <alignment horizontal="center" vertical="center" wrapText="1"/>
    </xf>
    <xf numFmtId="0" fontId="19" fillId="45" borderId="37" xfId="0" applyFont="1" applyFill="1" applyBorder="1" applyAlignment="1">
      <alignment horizontal="center" vertical="center" wrapText="1"/>
    </xf>
    <xf numFmtId="0" fontId="19" fillId="45" borderId="38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4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5" borderId="37" xfId="0" applyFont="1" applyFill="1" applyBorder="1" applyAlignment="1">
      <alignment horizontal="center" vertical="center"/>
    </xf>
    <xf numFmtId="0" fontId="0" fillId="45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5" borderId="35" xfId="0" applyFont="1" applyFill="1" applyBorder="1" applyAlignment="1">
      <alignment horizontal="center" vertical="center" wrapText="1"/>
    </xf>
    <xf numFmtId="0" fontId="0" fillId="45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" fillId="45" borderId="37" xfId="0" applyFont="1" applyFill="1" applyBorder="1" applyAlignment="1">
      <alignment horizontal="center" vertical="center"/>
    </xf>
    <xf numFmtId="0" fontId="1" fillId="45" borderId="3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3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1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48" xfId="0" applyFont="1" applyFill="1" applyBorder="1" applyAlignment="1">
      <alignment horizontal="left" vertical="center" wrapText="1"/>
    </xf>
    <xf numFmtId="0" fontId="4" fillId="38" borderId="48" xfId="0" applyFont="1" applyFill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8" borderId="59" xfId="0" applyFont="1" applyFill="1" applyBorder="1" applyAlignment="1" quotePrefix="1">
      <alignment horizontal="justify" vertical="justify" wrapText="1"/>
    </xf>
    <xf numFmtId="0" fontId="4" fillId="38" borderId="40" xfId="0" applyFont="1" applyFill="1" applyBorder="1" applyAlignment="1" quotePrefix="1">
      <alignment horizontal="justify" vertical="justify" wrapText="1"/>
    </xf>
    <xf numFmtId="0" fontId="4" fillId="38" borderId="45" xfId="0" applyFont="1" applyFill="1" applyBorder="1" applyAlignment="1" quotePrefix="1">
      <alignment horizontal="justify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38" borderId="44" xfId="0" applyFont="1" applyFill="1" applyBorder="1" applyAlignment="1" quotePrefix="1">
      <alignment horizontal="left" vertical="center" wrapText="1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38" borderId="59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38" borderId="47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6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 quotePrefix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 quotePrefix="1">
      <alignment horizontal="left" vertical="center" wrapText="1"/>
    </xf>
    <xf numFmtId="0" fontId="4" fillId="0" borderId="4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7" borderId="5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49" xfId="0" applyFont="1" applyFill="1" applyBorder="1" applyAlignment="1">
      <alignment horizontal="left" vertical="center" wrapText="1"/>
    </xf>
    <xf numFmtId="0" fontId="4" fillId="38" borderId="52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0" borderId="43" xfId="0" applyFont="1" applyBorder="1" applyAlignment="1">
      <alignment horizontal="left"/>
    </xf>
    <xf numFmtId="0" fontId="4" fillId="0" borderId="5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41" borderId="49" xfId="0" applyFont="1" applyFill="1" applyBorder="1" applyAlignment="1">
      <alignment horizontal="left" vertical="center" wrapText="1" shrinkToFit="1"/>
    </xf>
    <xf numFmtId="0" fontId="4" fillId="41" borderId="52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 quotePrefix="1">
      <alignment horizontal="left" vertical="center" wrapText="1"/>
    </xf>
    <xf numFmtId="0" fontId="4" fillId="0" borderId="43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3" fillId="45" borderId="56" xfId="0" applyFont="1" applyFill="1" applyBorder="1" applyAlignment="1">
      <alignment horizontal="center" vertical="center"/>
    </xf>
    <xf numFmtId="0" fontId="23" fillId="45" borderId="54" xfId="0" applyFont="1" applyFill="1" applyBorder="1" applyAlignment="1">
      <alignment horizontal="center" vertical="center"/>
    </xf>
    <xf numFmtId="0" fontId="23" fillId="45" borderId="55" xfId="0" applyFont="1" applyFill="1" applyBorder="1" applyAlignment="1">
      <alignment horizontal="center" vertical="center"/>
    </xf>
    <xf numFmtId="0" fontId="23" fillId="45" borderId="36" xfId="0" applyFont="1" applyFill="1" applyBorder="1" applyAlignment="1">
      <alignment horizontal="center" vertical="center"/>
    </xf>
    <xf numFmtId="0" fontId="23" fillId="45" borderId="37" xfId="0" applyFont="1" applyFill="1" applyBorder="1" applyAlignment="1">
      <alignment horizontal="center" vertical="center"/>
    </xf>
    <xf numFmtId="0" fontId="23" fillId="45" borderId="3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69" fillId="38" borderId="22" xfId="0" applyFont="1" applyFill="1" applyBorder="1" applyAlignment="1">
      <alignment horizontal="left" vertical="center"/>
    </xf>
    <xf numFmtId="0" fontId="69" fillId="38" borderId="0" xfId="0" applyFont="1" applyFill="1" applyBorder="1" applyAlignment="1">
      <alignment horizontal="left" vertical="center"/>
    </xf>
    <xf numFmtId="0" fontId="69" fillId="38" borderId="12" xfId="0" applyFont="1" applyFill="1" applyBorder="1" applyAlignment="1">
      <alignment horizontal="left" vertical="center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4" fillId="0" borderId="47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5" borderId="56" xfId="0" applyFont="1" applyFill="1" applyBorder="1" applyAlignment="1">
      <alignment horizontal="center" vertical="center"/>
    </xf>
    <xf numFmtId="0" fontId="24" fillId="45" borderId="54" xfId="0" applyFont="1" applyFill="1" applyBorder="1" applyAlignment="1">
      <alignment horizontal="center" vertical="center"/>
    </xf>
    <xf numFmtId="0" fontId="24" fillId="45" borderId="55" xfId="0" applyFont="1" applyFill="1" applyBorder="1" applyAlignment="1">
      <alignment horizontal="center" vertical="center"/>
    </xf>
    <xf numFmtId="0" fontId="24" fillId="45" borderId="36" xfId="0" applyFont="1" applyFill="1" applyBorder="1" applyAlignment="1">
      <alignment horizontal="center" vertical="center"/>
    </xf>
    <xf numFmtId="0" fontId="24" fillId="45" borderId="37" xfId="0" applyFont="1" applyFill="1" applyBorder="1" applyAlignment="1">
      <alignment horizontal="center" vertical="center"/>
    </xf>
    <xf numFmtId="0" fontId="24" fillId="45" borderId="38" xfId="0" applyFont="1" applyFill="1" applyBorder="1" applyAlignment="1">
      <alignment horizontal="center" vertical="center"/>
    </xf>
    <xf numFmtId="0" fontId="24" fillId="0" borderId="49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50" xfId="0" applyFont="1" applyBorder="1" applyAlignment="1" quotePrefix="1">
      <alignment horizontal="center" vertical="center" wrapText="1"/>
    </xf>
    <xf numFmtId="0" fontId="5" fillId="0" borderId="47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8" borderId="49" xfId="0" applyFont="1" applyFill="1" applyBorder="1" applyAlignment="1">
      <alignment horizontal="center" vertical="center" wrapText="1"/>
    </xf>
    <xf numFmtId="0" fontId="24" fillId="48" borderId="52" xfId="0" applyFont="1" applyFill="1" applyBorder="1" applyAlignment="1">
      <alignment horizontal="center" vertical="center" wrapText="1"/>
    </xf>
    <xf numFmtId="0" fontId="24" fillId="48" borderId="30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68" fillId="38" borderId="22" xfId="0" applyFont="1" applyFill="1" applyBorder="1" applyAlignment="1">
      <alignment horizontal="left" vertical="justify"/>
    </xf>
    <xf numFmtId="0" fontId="68" fillId="38" borderId="0" xfId="0" applyFont="1" applyFill="1" applyBorder="1" applyAlignment="1">
      <alignment horizontal="left" vertical="justify"/>
    </xf>
    <xf numFmtId="0" fontId="68" fillId="38" borderId="12" xfId="0" applyFont="1" applyFill="1" applyBorder="1" applyAlignment="1">
      <alignment horizontal="left" vertical="justify"/>
    </xf>
    <xf numFmtId="0" fontId="4" fillId="49" borderId="36" xfId="0" applyFont="1" applyFill="1" applyBorder="1" applyAlignment="1">
      <alignment horizontal="center"/>
    </xf>
    <xf numFmtId="0" fontId="4" fillId="49" borderId="37" xfId="0" applyFont="1" applyFill="1" applyBorder="1" applyAlignment="1">
      <alignment horizontal="center"/>
    </xf>
    <xf numFmtId="0" fontId="4" fillId="49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8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45" borderId="56" xfId="0" applyFont="1" applyFill="1" applyBorder="1" applyAlignment="1">
      <alignment horizontal="center" vertical="center" wrapText="1"/>
    </xf>
    <xf numFmtId="0" fontId="24" fillId="45" borderId="54" xfId="0" applyFont="1" applyFill="1" applyBorder="1" applyAlignment="1">
      <alignment horizontal="center" vertical="center" wrapText="1"/>
    </xf>
    <xf numFmtId="0" fontId="24" fillId="45" borderId="55" xfId="0" applyFont="1" applyFill="1" applyBorder="1" applyAlignment="1">
      <alignment horizontal="center" vertical="center" wrapText="1"/>
    </xf>
    <xf numFmtId="0" fontId="24" fillId="45" borderId="36" xfId="0" applyFont="1" applyFill="1" applyBorder="1" applyAlignment="1">
      <alignment horizontal="center" vertical="center" wrapText="1"/>
    </xf>
    <xf numFmtId="0" fontId="24" fillId="45" borderId="37" xfId="0" applyFont="1" applyFill="1" applyBorder="1" applyAlignment="1">
      <alignment horizontal="center" vertical="center" wrapText="1"/>
    </xf>
    <xf numFmtId="0" fontId="24" fillId="45" borderId="38" xfId="0" applyFont="1" applyFill="1" applyBorder="1" applyAlignment="1">
      <alignment horizontal="center" vertical="center" wrapText="1"/>
    </xf>
    <xf numFmtId="0" fontId="4" fillId="43" borderId="52" xfId="0" applyFont="1" applyFill="1" applyBorder="1" applyAlignment="1">
      <alignment horizontal="left" vertical="center"/>
    </xf>
    <xf numFmtId="0" fontId="4" fillId="43" borderId="3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2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219075</xdr:rowOff>
    </xdr:from>
    <xdr:to>
      <xdr:col>2</xdr:col>
      <xdr:colOff>542925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tabSelected="1" zoomScale="70" zoomScaleNormal="70" zoomScalePageLayoutView="0" workbookViewId="0" topLeftCell="A1">
      <selection activeCell="B8" sqref="B8:L8"/>
    </sheetView>
  </sheetViews>
  <sheetFormatPr defaultColWidth="11.00390625" defaultRowHeight="14.25"/>
  <cols>
    <col min="1" max="1" width="2.625" style="469" customWidth="1"/>
    <col min="2" max="3" width="11.00390625" style="123" customWidth="1"/>
    <col min="4" max="10" width="12.875" style="123" customWidth="1"/>
    <col min="11" max="12" width="12.25390625" style="123" customWidth="1"/>
    <col min="13" max="13" width="2.625" style="469" customWidth="1"/>
    <col min="14" max="14" width="11.00390625" style="508" customWidth="1"/>
    <col min="15" max="15" width="0" style="508" hidden="1" customWidth="1"/>
    <col min="16" max="16" width="13.375" style="508" hidden="1" customWidth="1"/>
    <col min="17" max="44" width="11.00390625" style="508" customWidth="1"/>
    <col min="45" max="16384" width="11.00390625" style="123" customWidth="1"/>
  </cols>
  <sheetData>
    <row r="1" spans="2:12" ht="12.75" customHeight="1" thickBot="1"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2:12" ht="24.75" customHeight="1">
      <c r="B2" s="580"/>
      <c r="C2" s="581"/>
      <c r="D2" s="586" t="s">
        <v>361</v>
      </c>
      <c r="E2" s="587"/>
      <c r="F2" s="587"/>
      <c r="G2" s="587"/>
      <c r="H2" s="587"/>
      <c r="I2" s="587"/>
      <c r="J2" s="588"/>
      <c r="K2" s="595" t="s">
        <v>488</v>
      </c>
      <c r="L2" s="596"/>
    </row>
    <row r="3" spans="2:12" ht="24.75" customHeight="1" thickBot="1">
      <c r="B3" s="582"/>
      <c r="C3" s="583"/>
      <c r="D3" s="589"/>
      <c r="E3" s="590"/>
      <c r="F3" s="590"/>
      <c r="G3" s="590"/>
      <c r="H3" s="590"/>
      <c r="I3" s="590"/>
      <c r="J3" s="591"/>
      <c r="K3" s="597"/>
      <c r="L3" s="598"/>
    </row>
    <row r="4" spans="2:12" ht="24.75" customHeight="1">
      <c r="B4" s="582"/>
      <c r="C4" s="583"/>
      <c r="D4" s="589"/>
      <c r="E4" s="590"/>
      <c r="F4" s="590"/>
      <c r="G4" s="590"/>
      <c r="H4" s="590"/>
      <c r="I4" s="590"/>
      <c r="J4" s="591"/>
      <c r="K4" s="595" t="s">
        <v>362</v>
      </c>
      <c r="L4" s="596"/>
    </row>
    <row r="5" spans="2:12" ht="24.75" customHeight="1" thickBot="1">
      <c r="B5" s="584"/>
      <c r="C5" s="585"/>
      <c r="D5" s="592"/>
      <c r="E5" s="593"/>
      <c r="F5" s="593"/>
      <c r="G5" s="593"/>
      <c r="H5" s="593"/>
      <c r="I5" s="593"/>
      <c r="J5" s="594"/>
      <c r="K5" s="597"/>
      <c r="L5" s="598"/>
    </row>
    <row r="6" spans="2:12" ht="22.5" customHeight="1" thickBot="1">
      <c r="B6" s="567" t="s">
        <v>363</v>
      </c>
      <c r="C6" s="568"/>
      <c r="D6" s="568"/>
      <c r="E6" s="568"/>
      <c r="F6" s="568"/>
      <c r="G6" s="568"/>
      <c r="H6" s="568"/>
      <c r="I6" s="568"/>
      <c r="J6" s="568"/>
      <c r="K6" s="568"/>
      <c r="L6" s="569"/>
    </row>
    <row r="7" spans="2:12" ht="15.75" customHeight="1" thickBot="1">
      <c r="B7" s="567" t="s">
        <v>364</v>
      </c>
      <c r="C7" s="568"/>
      <c r="D7" s="568"/>
      <c r="E7" s="568"/>
      <c r="F7" s="568"/>
      <c r="G7" s="568"/>
      <c r="H7" s="568"/>
      <c r="I7" s="568"/>
      <c r="J7" s="568"/>
      <c r="K7" s="568"/>
      <c r="L7" s="569"/>
    </row>
    <row r="8" spans="2:12" ht="97.5" customHeight="1" thickBot="1">
      <c r="B8" s="599" t="s">
        <v>477</v>
      </c>
      <c r="C8" s="600"/>
      <c r="D8" s="600"/>
      <c r="E8" s="600"/>
      <c r="F8" s="600"/>
      <c r="G8" s="600"/>
      <c r="H8" s="600"/>
      <c r="I8" s="600"/>
      <c r="J8" s="600"/>
      <c r="K8" s="600"/>
      <c r="L8" s="601"/>
    </row>
    <row r="9" spans="2:12" ht="15.75" customHeight="1" thickBot="1">
      <c r="B9" s="567" t="s">
        <v>365</v>
      </c>
      <c r="C9" s="568"/>
      <c r="D9" s="568"/>
      <c r="E9" s="568"/>
      <c r="F9" s="568"/>
      <c r="G9" s="568"/>
      <c r="H9" s="568"/>
      <c r="I9" s="568"/>
      <c r="J9" s="568"/>
      <c r="K9" s="568"/>
      <c r="L9" s="569"/>
    </row>
    <row r="10" spans="2:12" ht="15" thickBot="1">
      <c r="B10" s="602" t="s">
        <v>366</v>
      </c>
      <c r="C10" s="603"/>
      <c r="D10" s="603"/>
      <c r="E10" s="603"/>
      <c r="F10" s="603"/>
      <c r="G10" s="603"/>
      <c r="H10" s="603"/>
      <c r="I10" s="603"/>
      <c r="J10" s="603"/>
      <c r="K10" s="603"/>
      <c r="L10" s="604"/>
    </row>
    <row r="11" spans="2:12" ht="15.75" customHeight="1" thickBot="1">
      <c r="B11" s="567" t="s">
        <v>367</v>
      </c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2:12" ht="15" customHeight="1" thickBot="1">
      <c r="B12" s="605" t="s">
        <v>368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7"/>
    </row>
    <row r="13" spans="2:12" ht="15.75" customHeight="1" thickBot="1">
      <c r="B13" s="567" t="s">
        <v>369</v>
      </c>
      <c r="C13" s="608"/>
      <c r="D13" s="608"/>
      <c r="E13" s="608"/>
      <c r="F13" s="608"/>
      <c r="G13" s="608"/>
      <c r="H13" s="608"/>
      <c r="I13" s="608"/>
      <c r="J13" s="608"/>
      <c r="K13" s="608"/>
      <c r="L13" s="609"/>
    </row>
    <row r="14" spans="2:12" ht="15" customHeight="1" thickBot="1">
      <c r="B14" s="610" t="s">
        <v>478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2"/>
    </row>
    <row r="15" spans="2:12" ht="15.75" customHeight="1" thickBot="1">
      <c r="B15" s="567" t="s">
        <v>370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9"/>
    </row>
    <row r="16" spans="2:12" ht="15" customHeight="1" thickBot="1">
      <c r="B16" s="610" t="s">
        <v>371</v>
      </c>
      <c r="C16" s="611"/>
      <c r="D16" s="611"/>
      <c r="E16" s="611"/>
      <c r="F16" s="611"/>
      <c r="G16" s="611"/>
      <c r="H16" s="611"/>
      <c r="I16" s="611"/>
      <c r="J16" s="611"/>
      <c r="K16" s="611"/>
      <c r="L16" s="612"/>
    </row>
    <row r="17" spans="2:12" ht="36" customHeight="1" thickBot="1">
      <c r="B17" s="567" t="s">
        <v>372</v>
      </c>
      <c r="C17" s="568"/>
      <c r="D17" s="568"/>
      <c r="E17" s="568"/>
      <c r="F17" s="568"/>
      <c r="G17" s="568"/>
      <c r="H17" s="568"/>
      <c r="I17" s="568"/>
      <c r="J17" s="568"/>
      <c r="K17" s="568"/>
      <c r="L17" s="569"/>
    </row>
    <row r="18" spans="2:12" ht="52.5" customHeight="1">
      <c r="B18" s="570" t="s">
        <v>373</v>
      </c>
      <c r="C18" s="571"/>
      <c r="D18" s="613"/>
      <c r="E18" s="614" t="s">
        <v>479</v>
      </c>
      <c r="F18" s="574"/>
      <c r="G18" s="574"/>
      <c r="H18" s="574"/>
      <c r="I18" s="574"/>
      <c r="J18" s="574"/>
      <c r="K18" s="574"/>
      <c r="L18" s="575"/>
    </row>
    <row r="19" spans="2:12" ht="52.5" customHeight="1">
      <c r="B19" s="561" t="s">
        <v>374</v>
      </c>
      <c r="C19" s="562"/>
      <c r="D19" s="577"/>
      <c r="E19" s="576" t="s">
        <v>480</v>
      </c>
      <c r="F19" s="565"/>
      <c r="G19" s="565"/>
      <c r="H19" s="565"/>
      <c r="I19" s="565"/>
      <c r="J19" s="565"/>
      <c r="K19" s="565"/>
      <c r="L19" s="566"/>
    </row>
    <row r="20" spans="2:12" ht="52.5" customHeight="1">
      <c r="B20" s="561" t="s">
        <v>375</v>
      </c>
      <c r="C20" s="562"/>
      <c r="D20" s="577"/>
      <c r="E20" s="578" t="s">
        <v>376</v>
      </c>
      <c r="F20" s="565"/>
      <c r="G20" s="565"/>
      <c r="H20" s="565"/>
      <c r="I20" s="565"/>
      <c r="J20" s="565"/>
      <c r="K20" s="565"/>
      <c r="L20" s="566"/>
    </row>
    <row r="21" spans="2:12" ht="52.5" customHeight="1">
      <c r="B21" s="561" t="s">
        <v>377</v>
      </c>
      <c r="C21" s="562"/>
      <c r="D21" s="577"/>
      <c r="E21" s="576" t="s">
        <v>378</v>
      </c>
      <c r="F21" s="565"/>
      <c r="G21" s="565"/>
      <c r="H21" s="565"/>
      <c r="I21" s="565"/>
      <c r="J21" s="565"/>
      <c r="K21" s="565"/>
      <c r="L21" s="566"/>
    </row>
    <row r="22" spans="2:12" ht="52.5" customHeight="1" thickBot="1">
      <c r="B22" s="549" t="s">
        <v>379</v>
      </c>
      <c r="C22" s="550"/>
      <c r="D22" s="615"/>
      <c r="E22" s="616" t="s">
        <v>380</v>
      </c>
      <c r="F22" s="553"/>
      <c r="G22" s="553"/>
      <c r="H22" s="553"/>
      <c r="I22" s="553"/>
      <c r="J22" s="553"/>
      <c r="K22" s="553"/>
      <c r="L22" s="554"/>
    </row>
    <row r="23" spans="2:12" ht="14.25" customHeight="1">
      <c r="B23" s="617" t="s">
        <v>381</v>
      </c>
      <c r="C23" s="618"/>
      <c r="D23" s="618"/>
      <c r="E23" s="618"/>
      <c r="F23" s="618"/>
      <c r="G23" s="618"/>
      <c r="H23" s="618"/>
      <c r="I23" s="618"/>
      <c r="J23" s="618"/>
      <c r="K23" s="618"/>
      <c r="L23" s="619"/>
    </row>
    <row r="24" spans="2:12" ht="19.5" customHeight="1" thickBot="1">
      <c r="B24" s="620"/>
      <c r="C24" s="621"/>
      <c r="D24" s="621"/>
      <c r="E24" s="621"/>
      <c r="F24" s="621"/>
      <c r="G24" s="621"/>
      <c r="H24" s="621"/>
      <c r="I24" s="621"/>
      <c r="J24" s="621"/>
      <c r="K24" s="621"/>
      <c r="L24" s="622"/>
    </row>
    <row r="25" spans="2:12" ht="31.5" customHeight="1" thickBot="1">
      <c r="B25" s="567" t="s">
        <v>402</v>
      </c>
      <c r="C25" s="568"/>
      <c r="D25" s="568"/>
      <c r="E25" s="568"/>
      <c r="F25" s="568"/>
      <c r="G25" s="568"/>
      <c r="H25" s="568"/>
      <c r="I25" s="568"/>
      <c r="J25" s="568"/>
      <c r="K25" s="568"/>
      <c r="L25" s="569"/>
    </row>
    <row r="26" spans="2:12" ht="52.5" customHeight="1">
      <c r="B26" s="570" t="s">
        <v>375</v>
      </c>
      <c r="C26" s="571"/>
      <c r="D26" s="572"/>
      <c r="E26" s="614" t="s">
        <v>382</v>
      </c>
      <c r="F26" s="574"/>
      <c r="G26" s="574"/>
      <c r="H26" s="574"/>
      <c r="I26" s="574"/>
      <c r="J26" s="574"/>
      <c r="K26" s="574"/>
      <c r="L26" s="575"/>
    </row>
    <row r="27" spans="2:16" ht="52.5" customHeight="1">
      <c r="B27" s="561" t="s">
        <v>383</v>
      </c>
      <c r="C27" s="562"/>
      <c r="D27" s="563"/>
      <c r="E27" s="623" t="s">
        <v>384</v>
      </c>
      <c r="F27" s="624"/>
      <c r="G27" s="624"/>
      <c r="H27" s="624"/>
      <c r="I27" s="624"/>
      <c r="J27" s="624"/>
      <c r="K27" s="624"/>
      <c r="L27" s="625"/>
      <c r="O27" s="509">
        <v>515000</v>
      </c>
      <c r="P27" s="509">
        <f>+O27*(1+4%)</f>
        <v>535600</v>
      </c>
    </row>
    <row r="28" spans="2:16" ht="52.5" customHeight="1">
      <c r="B28" s="561" t="s">
        <v>379</v>
      </c>
      <c r="C28" s="562"/>
      <c r="D28" s="563"/>
      <c r="E28" s="623" t="s">
        <v>385</v>
      </c>
      <c r="F28" s="624"/>
      <c r="G28" s="624"/>
      <c r="H28" s="624"/>
      <c r="I28" s="624"/>
      <c r="J28" s="624"/>
      <c r="K28" s="624"/>
      <c r="L28" s="625"/>
      <c r="O28" s="509"/>
      <c r="P28" s="509"/>
    </row>
    <row r="29" spans="2:16" ht="59.25" customHeight="1" thickBot="1">
      <c r="B29" s="549" t="s">
        <v>386</v>
      </c>
      <c r="C29" s="550"/>
      <c r="D29" s="551"/>
      <c r="E29" s="579" t="s">
        <v>481</v>
      </c>
      <c r="F29" s="553"/>
      <c r="G29" s="553"/>
      <c r="H29" s="553"/>
      <c r="I29" s="553"/>
      <c r="J29" s="553"/>
      <c r="K29" s="553"/>
      <c r="L29" s="554"/>
      <c r="O29" s="509">
        <v>535600</v>
      </c>
      <c r="P29" s="510">
        <f>+O29*30000</f>
        <v>16068000000</v>
      </c>
    </row>
    <row r="30" spans="2:12" ht="16.5" customHeight="1" thickBot="1">
      <c r="B30" s="567" t="s">
        <v>387</v>
      </c>
      <c r="C30" s="568"/>
      <c r="D30" s="568"/>
      <c r="E30" s="568"/>
      <c r="F30" s="568"/>
      <c r="G30" s="568"/>
      <c r="H30" s="568"/>
      <c r="I30" s="568"/>
      <c r="J30" s="568"/>
      <c r="K30" s="568"/>
      <c r="L30" s="569"/>
    </row>
    <row r="31" spans="2:12" ht="52.5" customHeight="1">
      <c r="B31" s="570" t="s">
        <v>388</v>
      </c>
      <c r="C31" s="571"/>
      <c r="D31" s="572"/>
      <c r="E31" s="614" t="s">
        <v>389</v>
      </c>
      <c r="F31" s="574"/>
      <c r="G31" s="574"/>
      <c r="H31" s="574"/>
      <c r="I31" s="574"/>
      <c r="J31" s="574"/>
      <c r="K31" s="574"/>
      <c r="L31" s="575"/>
    </row>
    <row r="32" spans="2:12" ht="52.5" customHeight="1">
      <c r="B32" s="561" t="s">
        <v>383</v>
      </c>
      <c r="C32" s="562"/>
      <c r="D32" s="563"/>
      <c r="E32" s="578" t="s">
        <v>390</v>
      </c>
      <c r="F32" s="565"/>
      <c r="G32" s="565"/>
      <c r="H32" s="565"/>
      <c r="I32" s="565"/>
      <c r="J32" s="565"/>
      <c r="K32" s="565"/>
      <c r="L32" s="566"/>
    </row>
    <row r="33" spans="2:12" ht="52.5" customHeight="1" thickBot="1">
      <c r="B33" s="549" t="s">
        <v>379</v>
      </c>
      <c r="C33" s="550"/>
      <c r="D33" s="551"/>
      <c r="E33" s="579" t="s">
        <v>482</v>
      </c>
      <c r="F33" s="553"/>
      <c r="G33" s="553"/>
      <c r="H33" s="553"/>
      <c r="I33" s="553"/>
      <c r="J33" s="553"/>
      <c r="K33" s="553"/>
      <c r="L33" s="554"/>
    </row>
    <row r="34" spans="2:12" ht="16.5" customHeight="1" thickBot="1">
      <c r="B34" s="567" t="s">
        <v>483</v>
      </c>
      <c r="C34" s="568"/>
      <c r="D34" s="568"/>
      <c r="E34" s="568"/>
      <c r="F34" s="568"/>
      <c r="G34" s="568"/>
      <c r="H34" s="568"/>
      <c r="I34" s="568"/>
      <c r="J34" s="568"/>
      <c r="K34" s="568"/>
      <c r="L34" s="569"/>
    </row>
    <row r="35" spans="2:12" ht="93.75" customHeight="1">
      <c r="B35" s="570" t="s">
        <v>391</v>
      </c>
      <c r="C35" s="571"/>
      <c r="D35" s="572"/>
      <c r="E35" s="573" t="s">
        <v>484</v>
      </c>
      <c r="F35" s="574"/>
      <c r="G35" s="574"/>
      <c r="H35" s="574"/>
      <c r="I35" s="574"/>
      <c r="J35" s="574"/>
      <c r="K35" s="574"/>
      <c r="L35" s="575"/>
    </row>
    <row r="36" spans="2:12" ht="94.5" customHeight="1">
      <c r="B36" s="561" t="s">
        <v>392</v>
      </c>
      <c r="C36" s="562"/>
      <c r="D36" s="563"/>
      <c r="E36" s="564" t="s">
        <v>485</v>
      </c>
      <c r="F36" s="565"/>
      <c r="G36" s="565"/>
      <c r="H36" s="565"/>
      <c r="I36" s="565"/>
      <c r="J36" s="565"/>
      <c r="K36" s="565"/>
      <c r="L36" s="566"/>
    </row>
    <row r="37" spans="2:12" ht="165" customHeight="1">
      <c r="B37" s="561" t="s">
        <v>375</v>
      </c>
      <c r="C37" s="562"/>
      <c r="D37" s="563"/>
      <c r="E37" s="564" t="s">
        <v>393</v>
      </c>
      <c r="F37" s="565"/>
      <c r="G37" s="565"/>
      <c r="H37" s="565"/>
      <c r="I37" s="565"/>
      <c r="J37" s="565"/>
      <c r="K37" s="565"/>
      <c r="L37" s="566"/>
    </row>
    <row r="38" spans="2:12" ht="116.25" customHeight="1">
      <c r="B38" s="561" t="s">
        <v>383</v>
      </c>
      <c r="C38" s="562"/>
      <c r="D38" s="563"/>
      <c r="E38" s="564" t="s">
        <v>394</v>
      </c>
      <c r="F38" s="565"/>
      <c r="G38" s="565"/>
      <c r="H38" s="565"/>
      <c r="I38" s="565"/>
      <c r="J38" s="565"/>
      <c r="K38" s="565"/>
      <c r="L38" s="566"/>
    </row>
    <row r="39" spans="2:12" ht="75" customHeight="1" thickBot="1">
      <c r="B39" s="549" t="s">
        <v>379</v>
      </c>
      <c r="C39" s="550"/>
      <c r="D39" s="551"/>
      <c r="E39" s="552" t="s">
        <v>395</v>
      </c>
      <c r="F39" s="553"/>
      <c r="G39" s="553"/>
      <c r="H39" s="553"/>
      <c r="I39" s="553"/>
      <c r="J39" s="553"/>
      <c r="K39" s="553"/>
      <c r="L39" s="554"/>
    </row>
    <row r="40" spans="2:12" ht="16.5" customHeight="1" thickBot="1">
      <c r="B40" s="567" t="s">
        <v>486</v>
      </c>
      <c r="C40" s="568"/>
      <c r="D40" s="568"/>
      <c r="E40" s="568"/>
      <c r="F40" s="568"/>
      <c r="G40" s="568"/>
      <c r="H40" s="568"/>
      <c r="I40" s="568"/>
      <c r="J40" s="568"/>
      <c r="K40" s="568"/>
      <c r="L40" s="569"/>
    </row>
    <row r="41" spans="2:12" ht="35.25" customHeight="1">
      <c r="B41" s="570" t="s">
        <v>375</v>
      </c>
      <c r="C41" s="571"/>
      <c r="D41" s="572"/>
      <c r="E41" s="573" t="s">
        <v>396</v>
      </c>
      <c r="F41" s="574"/>
      <c r="G41" s="574"/>
      <c r="H41" s="574"/>
      <c r="I41" s="574"/>
      <c r="J41" s="574"/>
      <c r="K41" s="574"/>
      <c r="L41" s="575"/>
    </row>
    <row r="42" spans="2:12" ht="31.5" customHeight="1">
      <c r="B42" s="561" t="s">
        <v>383</v>
      </c>
      <c r="C42" s="562"/>
      <c r="D42" s="563"/>
      <c r="E42" s="564" t="s">
        <v>397</v>
      </c>
      <c r="F42" s="565"/>
      <c r="G42" s="565"/>
      <c r="H42" s="565"/>
      <c r="I42" s="565"/>
      <c r="J42" s="565"/>
      <c r="K42" s="565"/>
      <c r="L42" s="566"/>
    </row>
    <row r="43" spans="2:12" ht="76.5" customHeight="1" thickBot="1">
      <c r="B43" s="549" t="s">
        <v>379</v>
      </c>
      <c r="C43" s="550"/>
      <c r="D43" s="551"/>
      <c r="E43" s="552" t="s">
        <v>398</v>
      </c>
      <c r="F43" s="553"/>
      <c r="G43" s="553"/>
      <c r="H43" s="553"/>
      <c r="I43" s="553"/>
      <c r="J43" s="553"/>
      <c r="K43" s="553"/>
      <c r="L43" s="554"/>
    </row>
    <row r="44" spans="2:12" ht="31.5" customHeight="1" thickBot="1">
      <c r="B44" s="567" t="s">
        <v>487</v>
      </c>
      <c r="C44" s="568"/>
      <c r="D44" s="568"/>
      <c r="E44" s="568"/>
      <c r="F44" s="568"/>
      <c r="G44" s="568"/>
      <c r="H44" s="568"/>
      <c r="I44" s="568"/>
      <c r="J44" s="568"/>
      <c r="K44" s="568"/>
      <c r="L44" s="569"/>
    </row>
    <row r="45" spans="2:12" ht="52.5" customHeight="1">
      <c r="B45" s="570" t="s">
        <v>375</v>
      </c>
      <c r="C45" s="571"/>
      <c r="D45" s="572"/>
      <c r="E45" s="573" t="s">
        <v>399</v>
      </c>
      <c r="F45" s="574"/>
      <c r="G45" s="574"/>
      <c r="H45" s="574"/>
      <c r="I45" s="574"/>
      <c r="J45" s="574"/>
      <c r="K45" s="574"/>
      <c r="L45" s="575"/>
    </row>
    <row r="46" spans="2:12" ht="52.5" customHeight="1">
      <c r="B46" s="561" t="s">
        <v>383</v>
      </c>
      <c r="C46" s="562"/>
      <c r="D46" s="563"/>
      <c r="E46" s="564" t="s">
        <v>400</v>
      </c>
      <c r="F46" s="565"/>
      <c r="G46" s="565"/>
      <c r="H46" s="565"/>
      <c r="I46" s="565"/>
      <c r="J46" s="565"/>
      <c r="K46" s="565"/>
      <c r="L46" s="566"/>
    </row>
    <row r="47" spans="2:12" ht="47.25" customHeight="1" thickBot="1">
      <c r="B47" s="549" t="s">
        <v>379</v>
      </c>
      <c r="C47" s="550"/>
      <c r="D47" s="551"/>
      <c r="E47" s="552" t="s">
        <v>401</v>
      </c>
      <c r="F47" s="553"/>
      <c r="G47" s="553"/>
      <c r="H47" s="553"/>
      <c r="I47" s="553"/>
      <c r="J47" s="553"/>
      <c r="K47" s="553"/>
      <c r="L47" s="554"/>
    </row>
    <row r="48" spans="1:44" s="1" customFormat="1" ht="25.5" customHeight="1" thickBot="1">
      <c r="A48" s="45"/>
      <c r="B48" s="555" t="s">
        <v>284</v>
      </c>
      <c r="C48" s="556"/>
      <c r="D48" s="557"/>
      <c r="E48" s="558">
        <v>40905</v>
      </c>
      <c r="F48" s="559"/>
      <c r="G48" s="559"/>
      <c r="H48" s="559"/>
      <c r="I48" s="559"/>
      <c r="J48" s="559"/>
      <c r="K48" s="559"/>
      <c r="L48" s="560"/>
      <c r="M48" s="469"/>
      <c r="N48" s="511"/>
      <c r="O48" s="511"/>
      <c r="P48" s="511"/>
      <c r="Q48" s="512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</row>
    <row r="49" spans="2:12" ht="14.25"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</row>
    <row r="50" s="508" customFormat="1" ht="14.25"/>
    <row r="51" s="508" customFormat="1" ht="14.25"/>
    <row r="52" s="508" customFormat="1" ht="14.25"/>
    <row r="53" s="508" customFormat="1" ht="14.25"/>
    <row r="54" s="508" customFormat="1" ht="14.25"/>
    <row r="55" s="508" customFormat="1" ht="14.25"/>
    <row r="56" s="508" customFormat="1" ht="14.25"/>
    <row r="57" s="508" customFormat="1" ht="14.25"/>
    <row r="58" s="508" customFormat="1" ht="14.25"/>
    <row r="59" s="508" customFormat="1" ht="14.25"/>
    <row r="60" s="508" customFormat="1" ht="14.25"/>
    <row r="61" s="508" customFormat="1" ht="14.25"/>
    <row r="62" s="508" customFormat="1" ht="14.25"/>
    <row r="63" s="508" customFormat="1" ht="14.25"/>
    <row r="64" s="508" customFormat="1" ht="14.25"/>
    <row r="65" s="508" customFormat="1" ht="14.25"/>
    <row r="66" s="508" customFormat="1" ht="14.25"/>
    <row r="67" s="508" customFormat="1" ht="14.25"/>
    <row r="68" s="508" customFormat="1" ht="14.25"/>
    <row r="69" s="508" customFormat="1" ht="14.25"/>
    <row r="70" s="508" customFormat="1" ht="14.25"/>
    <row r="71" s="508" customFormat="1" ht="14.25"/>
    <row r="72" s="508" customFormat="1" ht="14.25"/>
    <row r="73" s="508" customFormat="1" ht="14.25"/>
    <row r="74" s="508" customFormat="1" ht="14.25"/>
    <row r="75" s="508" customFormat="1" ht="14.25"/>
    <row r="76" s="508" customFormat="1" ht="14.25"/>
    <row r="77" s="508" customFormat="1" ht="14.25"/>
    <row r="78" s="508" customFormat="1" ht="14.25"/>
    <row r="79" s="508" customFormat="1" ht="14.25"/>
    <row r="80" s="508" customFormat="1" ht="14.25"/>
    <row r="81" s="508" customFormat="1" ht="14.25"/>
    <row r="82" s="508" customFormat="1" ht="14.25"/>
    <row r="83" s="508" customFormat="1" ht="14.25"/>
    <row r="84" s="508" customFormat="1" ht="14.25"/>
    <row r="85" s="508" customFormat="1" ht="14.25"/>
    <row r="86" s="508" customFormat="1" ht="14.25"/>
    <row r="87" s="508" customFormat="1" ht="14.25"/>
    <row r="88" s="508" customFormat="1" ht="14.25"/>
    <row r="89" s="508" customFormat="1" ht="14.25"/>
    <row r="90" s="508" customFormat="1" ht="14.25"/>
    <row r="91" s="508" customFormat="1" ht="14.25"/>
    <row r="92" s="508" customFormat="1" ht="14.25"/>
    <row r="93" s="508" customFormat="1" ht="14.25"/>
    <row r="94" s="508" customFormat="1" ht="14.25"/>
    <row r="95" s="508" customFormat="1" ht="14.25"/>
    <row r="96" s="508" customFormat="1" ht="14.25"/>
    <row r="97" s="508" customFormat="1" ht="14.25"/>
    <row r="98" s="508" customFormat="1" ht="14.25"/>
    <row r="99" s="508" customFormat="1" ht="14.25"/>
    <row r="100" s="508" customFormat="1" ht="14.25"/>
    <row r="101" s="508" customFormat="1" ht="14.25"/>
    <row r="102" s="508" customFormat="1" ht="14.25"/>
    <row r="103" s="508" customFormat="1" ht="14.25"/>
    <row r="104" s="508" customFormat="1" ht="14.25"/>
    <row r="105" s="508" customFormat="1" ht="14.25"/>
    <row r="106" s="508" customFormat="1" ht="14.25"/>
    <row r="107" s="508" customFormat="1" ht="14.25"/>
    <row r="108" s="508" customFormat="1" ht="14.25"/>
    <row r="109" s="508" customFormat="1" ht="14.25"/>
    <row r="110" s="508" customFormat="1" ht="14.25"/>
    <row r="111" s="508" customFormat="1" ht="14.25"/>
    <row r="112" s="508" customFormat="1" ht="14.25"/>
    <row r="113" s="508" customFormat="1" ht="14.25"/>
    <row r="114" s="508" customFormat="1" ht="14.25"/>
    <row r="115" s="508" customFormat="1" ht="14.25"/>
    <row r="116" s="508" customFormat="1" ht="14.25"/>
    <row r="117" s="508" customFormat="1" ht="14.25"/>
    <row r="118" s="508" customFormat="1" ht="14.25"/>
    <row r="119" s="508" customFormat="1" ht="14.25"/>
    <row r="120" s="508" customFormat="1" ht="14.25"/>
    <row r="121" s="508" customFormat="1" ht="14.25"/>
    <row r="122" s="508" customFormat="1" ht="14.25"/>
    <row r="123" s="508" customFormat="1" ht="14.25"/>
    <row r="124" s="508" customFormat="1" ht="14.25"/>
    <row r="125" s="508" customFormat="1" ht="14.25"/>
    <row r="126" s="508" customFormat="1" ht="14.25"/>
    <row r="127" s="508" customFormat="1" ht="14.25"/>
    <row r="128" s="508" customFormat="1" ht="14.25"/>
    <row r="129" s="508" customFormat="1" ht="14.25"/>
    <row r="130" s="508" customFormat="1" ht="14.25"/>
    <row r="131" s="508" customFormat="1" ht="14.25"/>
    <row r="132" s="508" customFormat="1" ht="14.25"/>
    <row r="133" s="508" customFormat="1" ht="14.25"/>
    <row r="134" s="508" customFormat="1" ht="14.25"/>
    <row r="135" s="508" customFormat="1" ht="14.25"/>
    <row r="136" s="508" customFormat="1" ht="14.25"/>
    <row r="137" s="508" customFormat="1" ht="14.25"/>
    <row r="138" s="508" customFormat="1" ht="14.25"/>
    <row r="139" s="508" customFormat="1" ht="14.25"/>
    <row r="140" s="508" customFormat="1" ht="14.25"/>
    <row r="141" s="508" customFormat="1" ht="14.25"/>
    <row r="142" s="508" customFormat="1" ht="14.25"/>
    <row r="143" s="508" customFormat="1" ht="14.25"/>
    <row r="144" s="508" customFormat="1" ht="14.25"/>
    <row r="145" s="508" customFormat="1" ht="14.25"/>
    <row r="146" s="508" customFormat="1" ht="14.25"/>
    <row r="147" s="508" customFormat="1" ht="14.25"/>
    <row r="148" s="508" customFormat="1" ht="14.25"/>
    <row r="149" s="508" customFormat="1" ht="14.25"/>
    <row r="150" s="508" customFormat="1" ht="14.25"/>
    <row r="151" s="508" customFormat="1" ht="14.25"/>
    <row r="152" s="508" customFormat="1" ht="14.25"/>
    <row r="153" s="508" customFormat="1" ht="14.25"/>
    <row r="154" s="508" customFormat="1" ht="14.25"/>
    <row r="155" s="508" customFormat="1" ht="14.25"/>
    <row r="156" s="508" customFormat="1" ht="14.25"/>
    <row r="157" s="508" customFormat="1" ht="14.25"/>
    <row r="158" s="508" customFormat="1" ht="14.25"/>
    <row r="159" s="508" customFormat="1" ht="14.25"/>
    <row r="160" s="508" customFormat="1" ht="14.25"/>
    <row r="161" s="508" customFormat="1" ht="14.25"/>
    <row r="162" s="508" customFormat="1" ht="14.25"/>
    <row r="163" s="508" customFormat="1" ht="14.25"/>
    <row r="164" s="508" customFormat="1" ht="14.25"/>
    <row r="165" s="508" customFormat="1" ht="14.25"/>
    <row r="166" s="508" customFormat="1" ht="14.25"/>
    <row r="167" s="508" customFormat="1" ht="14.25"/>
    <row r="168" s="508" customFormat="1" ht="14.25"/>
    <row r="169" s="508" customFormat="1" ht="14.25"/>
    <row r="170" s="508" customFormat="1" ht="14.25"/>
    <row r="171" s="508" customFormat="1" ht="14.25"/>
    <row r="172" s="508" customFormat="1" ht="14.25"/>
    <row r="173" s="508" customFormat="1" ht="14.25"/>
    <row r="174" s="508" customFormat="1" ht="14.25"/>
    <row r="175" s="508" customFormat="1" ht="14.25"/>
    <row r="176" s="508" customFormat="1" ht="14.25"/>
    <row r="177" s="508" customFormat="1" ht="14.25"/>
    <row r="178" s="508" customFormat="1" ht="14.25"/>
    <row r="179" s="508" customFormat="1" ht="14.25"/>
    <row r="180" s="508" customFormat="1" ht="14.25"/>
    <row r="181" s="508" customFormat="1" ht="14.25"/>
    <row r="182" s="508" customFormat="1" ht="14.25"/>
    <row r="183" s="508" customFormat="1" ht="14.25"/>
    <row r="184" s="508" customFormat="1" ht="14.25"/>
    <row r="185" s="508" customFormat="1" ht="14.25"/>
    <row r="186" s="508" customFormat="1" ht="14.25"/>
    <row r="187" s="508" customFormat="1" ht="14.25"/>
    <row r="188" s="508" customFormat="1" ht="14.25"/>
    <row r="189" s="508" customFormat="1" ht="14.25"/>
    <row r="190" s="508" customFormat="1" ht="14.25"/>
    <row r="191" s="508" customFormat="1" ht="14.25"/>
    <row r="192" s="508" customFormat="1" ht="14.25"/>
    <row r="193" s="508" customFormat="1" ht="14.25"/>
    <row r="194" s="508" customFormat="1" ht="14.25"/>
    <row r="195" s="508" customFormat="1" ht="14.25"/>
    <row r="196" s="508" customFormat="1" ht="14.25"/>
    <row r="197" s="508" customFormat="1" ht="14.25"/>
    <row r="198" s="508" customFormat="1" ht="14.25"/>
    <row r="199" s="508" customFormat="1" ht="14.25"/>
    <row r="200" s="508" customFormat="1" ht="14.25"/>
    <row r="201" s="508" customFormat="1" ht="14.25"/>
    <row r="202" s="508" customFormat="1" ht="14.25"/>
    <row r="203" s="508" customFormat="1" ht="14.25"/>
    <row r="204" s="508" customFormat="1" ht="14.25"/>
    <row r="205" s="508" customFormat="1" ht="14.25"/>
    <row r="206" s="508" customFormat="1" ht="14.25"/>
    <row r="207" s="508" customFormat="1" ht="14.25"/>
    <row r="208" s="508" customFormat="1" ht="14.25"/>
    <row r="209" s="508" customFormat="1" ht="14.25"/>
    <row r="210" s="508" customFormat="1" ht="14.25"/>
    <row r="211" s="508" customFormat="1" ht="14.25"/>
    <row r="212" s="508" customFormat="1" ht="14.25"/>
    <row r="213" s="508" customFormat="1" ht="14.25"/>
    <row r="214" s="508" customFormat="1" ht="14.25"/>
    <row r="215" s="508" customFormat="1" ht="14.25"/>
    <row r="216" s="508" customFormat="1" ht="14.25"/>
    <row r="217" s="508" customFormat="1" ht="14.25"/>
    <row r="218" s="508" customFormat="1" ht="14.25"/>
    <row r="219" s="508" customFormat="1" ht="14.25"/>
    <row r="220" s="508" customFormat="1" ht="14.25"/>
    <row r="221" s="508" customFormat="1" ht="14.25"/>
    <row r="222" s="508" customFormat="1" ht="14.25"/>
    <row r="223" s="508" customFormat="1" ht="14.25"/>
    <row r="224" s="508" customFormat="1" ht="14.25"/>
    <row r="225" s="508" customFormat="1" ht="14.25"/>
    <row r="226" s="508" customFormat="1" ht="14.25"/>
    <row r="227" s="508" customFormat="1" ht="14.25"/>
    <row r="228" s="508" customFormat="1" ht="14.25"/>
    <row r="229" s="508" customFormat="1" ht="14.25"/>
    <row r="230" s="508" customFormat="1" ht="14.25"/>
    <row r="231" s="508" customFormat="1" ht="14.25"/>
    <row r="232" s="508" customFormat="1" ht="14.25"/>
    <row r="233" s="508" customFormat="1" ht="14.25"/>
    <row r="234" s="508" customFormat="1" ht="14.25"/>
    <row r="235" s="508" customFormat="1" ht="14.25"/>
    <row r="236" s="508" customFormat="1" ht="14.25"/>
    <row r="237" s="508" customFormat="1" ht="14.25"/>
    <row r="238" s="508" customFormat="1" ht="14.25"/>
    <row r="239" s="508" customFormat="1" ht="14.25"/>
    <row r="240" s="508" customFormat="1" ht="14.25"/>
    <row r="241" s="508" customFormat="1" ht="14.25"/>
    <row r="242" s="508" customFormat="1" ht="14.25"/>
    <row r="243" s="508" customFormat="1" ht="14.25"/>
    <row r="244" s="508" customFormat="1" ht="14.25"/>
    <row r="245" s="508" customFormat="1" ht="14.25"/>
    <row r="246" s="508" customFormat="1" ht="14.25"/>
    <row r="247" s="508" customFormat="1" ht="14.25"/>
    <row r="248" s="508" customFormat="1" ht="14.25"/>
    <row r="249" s="508" customFormat="1" ht="14.25"/>
    <row r="250" s="508" customFormat="1" ht="14.25"/>
    <row r="251" s="508" customFormat="1" ht="14.25"/>
    <row r="252" s="508" customFormat="1" ht="14.25"/>
    <row r="253" s="508" customFormat="1" ht="14.25"/>
    <row r="254" s="508" customFormat="1" ht="14.25"/>
    <row r="255" s="508" customFormat="1" ht="14.25"/>
    <row r="256" s="508" customFormat="1" ht="14.25"/>
    <row r="257" s="508" customFormat="1" ht="14.25"/>
    <row r="258" s="508" customFormat="1" ht="14.25"/>
    <row r="259" s="508" customFormat="1" ht="14.25"/>
    <row r="260" s="508" customFormat="1" ht="14.25"/>
    <row r="261" s="508" customFormat="1" ht="14.25"/>
    <row r="262" s="508" customFormat="1" ht="14.25"/>
    <row r="263" s="508" customFormat="1" ht="14.25"/>
    <row r="264" s="508" customFormat="1" ht="14.25"/>
    <row r="265" s="508" customFormat="1" ht="14.25"/>
    <row r="266" s="508" customFormat="1" ht="14.25"/>
    <row r="267" s="508" customFormat="1" ht="14.25"/>
    <row r="268" s="508" customFormat="1" ht="14.25"/>
    <row r="269" s="508" customFormat="1" ht="14.25"/>
    <row r="270" s="508" customFormat="1" ht="14.25"/>
    <row r="271" s="508" customFormat="1" ht="14.25"/>
    <row r="272" s="508" customFormat="1" ht="14.25"/>
    <row r="273" s="508" customFormat="1" ht="14.25"/>
    <row r="274" s="508" customFormat="1" ht="14.25"/>
    <row r="275" s="508" customFormat="1" ht="14.25"/>
    <row r="276" s="508" customFormat="1" ht="14.25"/>
    <row r="277" s="508" customFormat="1" ht="14.25"/>
    <row r="278" s="508" customFormat="1" ht="14.25"/>
    <row r="279" s="508" customFormat="1" ht="14.25"/>
    <row r="280" s="508" customFormat="1" ht="14.25"/>
    <row r="281" s="508" customFormat="1" ht="14.25"/>
    <row r="282" s="508" customFormat="1" ht="14.25"/>
    <row r="283" s="508" customFormat="1" ht="14.25"/>
    <row r="284" s="508" customFormat="1" ht="14.25"/>
    <row r="285" s="508" customFormat="1" ht="14.25"/>
    <row r="286" s="508" customFormat="1" ht="14.25"/>
    <row r="287" s="508" customFormat="1" ht="14.25"/>
    <row r="288" s="508" customFormat="1" ht="14.25"/>
    <row r="289" s="508" customFormat="1" ht="14.25"/>
    <row r="290" s="508" customFormat="1" ht="14.25"/>
  </sheetData>
  <sheetProtection/>
  <mergeCells count="70">
    <mergeCell ref="E39:L39"/>
    <mergeCell ref="B45:D45"/>
    <mergeCell ref="E45:L45"/>
    <mergeCell ref="B46:D46"/>
    <mergeCell ref="E46:L46"/>
    <mergeCell ref="B43:D43"/>
    <mergeCell ref="E43:L43"/>
    <mergeCell ref="B44:L44"/>
    <mergeCell ref="B39:D39"/>
    <mergeCell ref="B30:L30"/>
    <mergeCell ref="B31:D31"/>
    <mergeCell ref="E31:L31"/>
    <mergeCell ref="B32:D32"/>
    <mergeCell ref="B38:D38"/>
    <mergeCell ref="E38:L38"/>
    <mergeCell ref="B35:D35"/>
    <mergeCell ref="E35:L35"/>
    <mergeCell ref="B37:D37"/>
    <mergeCell ref="E37:L37"/>
    <mergeCell ref="B27:D27"/>
    <mergeCell ref="E27:L27"/>
    <mergeCell ref="B28:D28"/>
    <mergeCell ref="E28:L28"/>
    <mergeCell ref="B29:D29"/>
    <mergeCell ref="E29:L29"/>
    <mergeCell ref="B17:L17"/>
    <mergeCell ref="B18:D18"/>
    <mergeCell ref="B26:D26"/>
    <mergeCell ref="E26:L26"/>
    <mergeCell ref="B22:D22"/>
    <mergeCell ref="E22:L22"/>
    <mergeCell ref="B23:L24"/>
    <mergeCell ref="B25:L25"/>
    <mergeCell ref="E18:L18"/>
    <mergeCell ref="B19:D19"/>
    <mergeCell ref="B10:L10"/>
    <mergeCell ref="B12:L12"/>
    <mergeCell ref="B13:L13"/>
    <mergeCell ref="B15:L15"/>
    <mergeCell ref="B16:L16"/>
    <mergeCell ref="B11:L11"/>
    <mergeCell ref="B14:L14"/>
    <mergeCell ref="B2:C5"/>
    <mergeCell ref="D2:J5"/>
    <mergeCell ref="K2:L3"/>
    <mergeCell ref="K4:L5"/>
    <mergeCell ref="B7:L7"/>
    <mergeCell ref="B9:L9"/>
    <mergeCell ref="B6:L6"/>
    <mergeCell ref="B8:L8"/>
    <mergeCell ref="E19:L19"/>
    <mergeCell ref="B20:D20"/>
    <mergeCell ref="E20:L20"/>
    <mergeCell ref="B21:D21"/>
    <mergeCell ref="E21:L21"/>
    <mergeCell ref="E42:L42"/>
    <mergeCell ref="E32:L32"/>
    <mergeCell ref="B33:D33"/>
    <mergeCell ref="E33:L33"/>
    <mergeCell ref="B34:L34"/>
    <mergeCell ref="B47:D47"/>
    <mergeCell ref="E47:L47"/>
    <mergeCell ref="B48:D48"/>
    <mergeCell ref="E48:L48"/>
    <mergeCell ref="B36:D36"/>
    <mergeCell ref="E36:L36"/>
    <mergeCell ref="B40:L40"/>
    <mergeCell ref="B41:D41"/>
    <mergeCell ref="E41:L41"/>
    <mergeCell ref="B42:D42"/>
  </mergeCells>
  <printOptions/>
  <pageMargins left="0.7" right="0.7" top="0.75" bottom="0.75" header="0.3" footer="0.3"/>
  <pageSetup fitToHeight="0" fitToWidth="1" horizontalDpi="600" verticalDpi="600" orientation="portrait" scale="60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9"/>
  <sheetViews>
    <sheetView showGridLines="0" view="pageBreakPreview" zoomScale="90" zoomScaleNormal="60" zoomScaleSheetLayoutView="90" zoomScalePageLayoutView="0" workbookViewId="0" topLeftCell="A1">
      <selection activeCell="I19" sqref="I19"/>
    </sheetView>
  </sheetViews>
  <sheetFormatPr defaultColWidth="11.00390625" defaultRowHeight="14.25"/>
  <cols>
    <col min="1" max="1" width="2.625" style="45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5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5" customFormat="1" ht="13.5" thickBot="1">
      <c r="N1" s="55"/>
      <c r="O1" s="55"/>
      <c r="P1" s="56"/>
    </row>
    <row r="2" spans="2:16" ht="14.25" customHeight="1">
      <c r="B2" s="683"/>
      <c r="C2" s="684"/>
      <c r="D2" s="586" t="s">
        <v>282</v>
      </c>
      <c r="E2" s="698"/>
      <c r="F2" s="698"/>
      <c r="G2" s="698"/>
      <c r="H2" s="698"/>
      <c r="I2" s="698"/>
      <c r="J2" s="698"/>
      <c r="K2" s="698"/>
      <c r="L2" s="698"/>
      <c r="M2" s="699"/>
      <c r="N2" s="689" t="s">
        <v>490</v>
      </c>
      <c r="O2" s="690"/>
      <c r="P2" s="691"/>
    </row>
    <row r="3" spans="2:16" ht="14.25" customHeight="1">
      <c r="B3" s="685"/>
      <c r="C3" s="686"/>
      <c r="D3" s="700"/>
      <c r="E3" s="701"/>
      <c r="F3" s="701"/>
      <c r="G3" s="701"/>
      <c r="H3" s="701"/>
      <c r="I3" s="701"/>
      <c r="J3" s="701"/>
      <c r="K3" s="701"/>
      <c r="L3" s="701"/>
      <c r="M3" s="702"/>
      <c r="N3" s="692"/>
      <c r="O3" s="693"/>
      <c r="P3" s="694"/>
    </row>
    <row r="4" spans="2:16" ht="14.25" customHeight="1" thickBot="1">
      <c r="B4" s="685"/>
      <c r="C4" s="686"/>
      <c r="D4" s="700"/>
      <c r="E4" s="701"/>
      <c r="F4" s="701"/>
      <c r="G4" s="701"/>
      <c r="H4" s="701"/>
      <c r="I4" s="701"/>
      <c r="J4" s="701"/>
      <c r="K4" s="701"/>
      <c r="L4" s="701"/>
      <c r="M4" s="702"/>
      <c r="N4" s="695"/>
      <c r="O4" s="696"/>
      <c r="P4" s="697"/>
    </row>
    <row r="5" spans="2:16" ht="14.25" customHeight="1">
      <c r="B5" s="685"/>
      <c r="C5" s="686"/>
      <c r="D5" s="700"/>
      <c r="E5" s="701"/>
      <c r="F5" s="701"/>
      <c r="G5" s="701"/>
      <c r="H5" s="701"/>
      <c r="I5" s="701"/>
      <c r="J5" s="701"/>
      <c r="K5" s="701"/>
      <c r="L5" s="701"/>
      <c r="M5" s="702"/>
      <c r="N5" s="689" t="s">
        <v>290</v>
      </c>
      <c r="O5" s="690"/>
      <c r="P5" s="691"/>
    </row>
    <row r="6" spans="2:16" ht="14.25" customHeight="1">
      <c r="B6" s="685"/>
      <c r="C6" s="686"/>
      <c r="D6" s="700"/>
      <c r="E6" s="701"/>
      <c r="F6" s="701"/>
      <c r="G6" s="701"/>
      <c r="H6" s="701"/>
      <c r="I6" s="701"/>
      <c r="J6" s="701"/>
      <c r="K6" s="701"/>
      <c r="L6" s="701"/>
      <c r="M6" s="702"/>
      <c r="N6" s="692"/>
      <c r="O6" s="693"/>
      <c r="P6" s="694"/>
    </row>
    <row r="7" spans="2:19" ht="15" customHeight="1" thickBot="1">
      <c r="B7" s="687"/>
      <c r="C7" s="688"/>
      <c r="D7" s="703"/>
      <c r="E7" s="704"/>
      <c r="F7" s="704"/>
      <c r="G7" s="704"/>
      <c r="H7" s="704"/>
      <c r="I7" s="704"/>
      <c r="J7" s="704"/>
      <c r="K7" s="704"/>
      <c r="L7" s="704"/>
      <c r="M7" s="705"/>
      <c r="N7" s="695"/>
      <c r="O7" s="696"/>
      <c r="P7" s="697"/>
      <c r="S7" s="1" t="s">
        <v>357</v>
      </c>
    </row>
    <row r="8" spans="2:19" s="46" customFormat="1" ht="13.5" customHeight="1" thickBot="1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S8" s="500">
        <v>0.0438</v>
      </c>
    </row>
    <row r="9" spans="1:17" s="9" customFormat="1" ht="18.75" thickBot="1">
      <c r="A9" s="47"/>
      <c r="B9" s="706" t="s">
        <v>75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8"/>
      <c r="Q9" s="47"/>
    </row>
    <row r="10" spans="1:17" s="39" customFormat="1" ht="75" customHeight="1">
      <c r="A10" s="48"/>
      <c r="B10" s="73" t="s">
        <v>208</v>
      </c>
      <c r="C10" s="72" t="s">
        <v>0</v>
      </c>
      <c r="D10" s="72" t="s">
        <v>283</v>
      </c>
      <c r="E10" s="675" t="s">
        <v>207</v>
      </c>
      <c r="F10" s="709"/>
      <c r="G10" s="73" t="s">
        <v>208</v>
      </c>
      <c r="H10" s="72" t="s">
        <v>0</v>
      </c>
      <c r="I10" s="72" t="s">
        <v>214</v>
      </c>
      <c r="J10" s="675" t="s">
        <v>207</v>
      </c>
      <c r="K10" s="676"/>
      <c r="L10" s="530" t="s">
        <v>208</v>
      </c>
      <c r="M10" s="72" t="s">
        <v>0</v>
      </c>
      <c r="N10" s="72" t="s">
        <v>214</v>
      </c>
      <c r="O10" s="675" t="s">
        <v>207</v>
      </c>
      <c r="P10" s="676"/>
      <c r="Q10" s="48"/>
    </row>
    <row r="11" spans="1:17" s="39" customFormat="1" ht="15" customHeight="1">
      <c r="A11" s="48"/>
      <c r="B11" s="79">
        <v>131250</v>
      </c>
      <c r="C11" s="74" t="s">
        <v>146</v>
      </c>
      <c r="D11" s="78">
        <v>0.8</v>
      </c>
      <c r="E11" s="661">
        <v>18</v>
      </c>
      <c r="F11" s="671"/>
      <c r="G11" s="79">
        <v>121270</v>
      </c>
      <c r="H11" s="74" t="s">
        <v>10</v>
      </c>
      <c r="I11" s="78">
        <v>0.8</v>
      </c>
      <c r="J11" s="671">
        <v>6</v>
      </c>
      <c r="K11" s="672"/>
      <c r="L11" s="107">
        <v>111510</v>
      </c>
      <c r="M11" s="74" t="s">
        <v>170</v>
      </c>
      <c r="N11" s="470">
        <v>0.8</v>
      </c>
      <c r="O11" s="671">
        <v>10</v>
      </c>
      <c r="P11" s="672"/>
      <c r="Q11" s="48"/>
    </row>
    <row r="12" spans="1:21" s="39" customFormat="1" ht="15">
      <c r="A12" s="48"/>
      <c r="B12" s="79">
        <v>121030</v>
      </c>
      <c r="C12" s="74" t="s">
        <v>2</v>
      </c>
      <c r="D12" s="78">
        <v>0.8</v>
      </c>
      <c r="E12" s="661">
        <v>12</v>
      </c>
      <c r="F12" s="671"/>
      <c r="G12" s="79">
        <v>121300</v>
      </c>
      <c r="H12" s="74" t="s">
        <v>11</v>
      </c>
      <c r="I12" s="78">
        <v>0.8</v>
      </c>
      <c r="J12" s="671">
        <v>6</v>
      </c>
      <c r="K12" s="672"/>
      <c r="L12" s="107">
        <v>121600</v>
      </c>
      <c r="M12" s="74" t="s">
        <v>14</v>
      </c>
      <c r="N12" s="470">
        <v>0.8</v>
      </c>
      <c r="O12" s="671">
        <v>12</v>
      </c>
      <c r="P12" s="672"/>
      <c r="Q12" s="48"/>
      <c r="R12" s="1"/>
      <c r="U12" s="501">
        <f>7000000*(1+S8)</f>
        <v>7306600</v>
      </c>
    </row>
    <row r="13" spans="1:17" s="39" customFormat="1" ht="12.75">
      <c r="A13" s="48"/>
      <c r="B13" s="79">
        <v>121060</v>
      </c>
      <c r="C13" s="74" t="s">
        <v>3</v>
      </c>
      <c r="D13" s="78">
        <v>0.8</v>
      </c>
      <c r="E13" s="661">
        <v>6</v>
      </c>
      <c r="F13" s="671"/>
      <c r="G13" s="79">
        <v>121330</v>
      </c>
      <c r="H13" s="74" t="s">
        <v>13</v>
      </c>
      <c r="I13" s="78">
        <v>0.8</v>
      </c>
      <c r="J13" s="671">
        <v>6</v>
      </c>
      <c r="K13" s="672"/>
      <c r="L13" s="107">
        <v>121880</v>
      </c>
      <c r="M13" s="74" t="s">
        <v>156</v>
      </c>
      <c r="N13" s="78">
        <v>0.8</v>
      </c>
      <c r="O13" s="671">
        <v>12</v>
      </c>
      <c r="P13" s="672"/>
      <c r="Q13" s="48"/>
    </row>
    <row r="14" spans="1:17" s="39" customFormat="1" ht="24">
      <c r="A14" s="48"/>
      <c r="B14" s="79">
        <v>111050</v>
      </c>
      <c r="C14" s="74" t="s">
        <v>1</v>
      </c>
      <c r="D14" s="78">
        <v>0.8</v>
      </c>
      <c r="E14" s="661">
        <v>6</v>
      </c>
      <c r="F14" s="671"/>
      <c r="G14" s="79">
        <v>111400</v>
      </c>
      <c r="H14" s="75" t="s">
        <v>349</v>
      </c>
      <c r="I14" s="502">
        <v>2300000</v>
      </c>
      <c r="J14" s="671">
        <v>7</v>
      </c>
      <c r="K14" s="672"/>
      <c r="L14" s="107">
        <v>131110</v>
      </c>
      <c r="M14" s="74" t="s">
        <v>154</v>
      </c>
      <c r="N14" s="78">
        <v>0.8</v>
      </c>
      <c r="O14" s="671">
        <v>12</v>
      </c>
      <c r="P14" s="672"/>
      <c r="Q14" s="48"/>
    </row>
    <row r="15" spans="2:16" ht="24">
      <c r="B15" s="79">
        <v>121070</v>
      </c>
      <c r="C15" s="74" t="s">
        <v>4</v>
      </c>
      <c r="D15" s="78">
        <v>0.8</v>
      </c>
      <c r="E15" s="661">
        <v>6</v>
      </c>
      <c r="F15" s="671"/>
      <c r="G15" s="79">
        <v>111410</v>
      </c>
      <c r="H15" s="75" t="s">
        <v>351</v>
      </c>
      <c r="I15" s="502">
        <v>2300000</v>
      </c>
      <c r="J15" s="671">
        <v>10</v>
      </c>
      <c r="K15" s="672"/>
      <c r="L15" s="107">
        <v>110000</v>
      </c>
      <c r="M15" s="74" t="s">
        <v>178</v>
      </c>
      <c r="N15" s="78">
        <v>0.8</v>
      </c>
      <c r="O15" s="671">
        <v>24</v>
      </c>
      <c r="P15" s="672"/>
    </row>
    <row r="16" spans="2:21" ht="36">
      <c r="B16" s="79">
        <v>111100</v>
      </c>
      <c r="C16" s="74" t="s">
        <v>350</v>
      </c>
      <c r="D16" s="502">
        <v>3150000</v>
      </c>
      <c r="E16" s="661">
        <v>8</v>
      </c>
      <c r="F16" s="671"/>
      <c r="G16" s="79">
        <v>111490</v>
      </c>
      <c r="H16" s="75" t="s">
        <v>454</v>
      </c>
      <c r="I16" s="502">
        <v>2300000</v>
      </c>
      <c r="J16" s="671">
        <v>7</v>
      </c>
      <c r="K16" s="672"/>
      <c r="L16" s="107">
        <v>121420</v>
      </c>
      <c r="M16" s="74" t="s">
        <v>16</v>
      </c>
      <c r="N16" s="78">
        <v>0.8</v>
      </c>
      <c r="O16" s="671">
        <v>6</v>
      </c>
      <c r="P16" s="672"/>
      <c r="S16" s="501">
        <f>3000000*(1+S8)</f>
        <v>3131400</v>
      </c>
      <c r="U16" s="501">
        <f>2200000*(1+S8)</f>
        <v>2296360</v>
      </c>
    </row>
    <row r="17" spans="2:16" ht="24">
      <c r="B17" s="79">
        <v>131050</v>
      </c>
      <c r="C17" s="74" t="s">
        <v>148</v>
      </c>
      <c r="D17" s="78">
        <v>0.8</v>
      </c>
      <c r="E17" s="661">
        <v>15</v>
      </c>
      <c r="F17" s="671"/>
      <c r="G17" s="79">
        <v>111430</v>
      </c>
      <c r="H17" s="75" t="s">
        <v>455</v>
      </c>
      <c r="I17" s="502">
        <v>2300000</v>
      </c>
      <c r="J17" s="671">
        <v>10</v>
      </c>
      <c r="K17" s="672"/>
      <c r="L17" s="107">
        <v>121390</v>
      </c>
      <c r="M17" s="74" t="s">
        <v>17</v>
      </c>
      <c r="N17" s="78">
        <v>0.8</v>
      </c>
      <c r="O17" s="671">
        <v>6</v>
      </c>
      <c r="P17" s="672"/>
    </row>
    <row r="18" spans="2:19" ht="24">
      <c r="B18" s="79">
        <v>111150</v>
      </c>
      <c r="C18" s="74" t="s">
        <v>285</v>
      </c>
      <c r="D18" s="502">
        <v>3250000</v>
      </c>
      <c r="E18" s="661">
        <v>8</v>
      </c>
      <c r="F18" s="671"/>
      <c r="G18" s="79">
        <v>111440</v>
      </c>
      <c r="H18" s="75" t="s">
        <v>352</v>
      </c>
      <c r="I18" s="502">
        <v>2300000</v>
      </c>
      <c r="J18" s="671">
        <v>7</v>
      </c>
      <c r="K18" s="672"/>
      <c r="L18" s="107">
        <v>121580</v>
      </c>
      <c r="M18" s="74" t="s">
        <v>151</v>
      </c>
      <c r="N18" s="78">
        <v>0.8</v>
      </c>
      <c r="O18" s="671">
        <v>6</v>
      </c>
      <c r="P18" s="672"/>
      <c r="S18" s="501">
        <f>3100000*(1+S8)</f>
        <v>3235780</v>
      </c>
    </row>
    <row r="19" spans="2:19" ht="24.75" customHeight="1">
      <c r="B19" s="79">
        <v>111200</v>
      </c>
      <c r="C19" s="74" t="s">
        <v>286</v>
      </c>
      <c r="D19" s="502">
        <v>2600000</v>
      </c>
      <c r="E19" s="661">
        <v>8</v>
      </c>
      <c r="F19" s="671"/>
      <c r="G19" s="79">
        <v>111460</v>
      </c>
      <c r="H19" s="75" t="s">
        <v>353</v>
      </c>
      <c r="I19" s="502">
        <v>2300000</v>
      </c>
      <c r="J19" s="671">
        <v>10</v>
      </c>
      <c r="K19" s="672"/>
      <c r="L19" s="107">
        <v>111550</v>
      </c>
      <c r="M19" s="74" t="s">
        <v>287</v>
      </c>
      <c r="N19" s="502">
        <v>1450000</v>
      </c>
      <c r="O19" s="671">
        <v>6</v>
      </c>
      <c r="P19" s="672"/>
      <c r="S19" s="501">
        <f>2500000*(1+S8)</f>
        <v>2609500</v>
      </c>
    </row>
    <row r="20" spans="2:16" ht="36">
      <c r="B20" s="79">
        <v>121090</v>
      </c>
      <c r="C20" s="74" t="s">
        <v>5</v>
      </c>
      <c r="D20" s="78">
        <v>0.8</v>
      </c>
      <c r="E20" s="661">
        <v>6</v>
      </c>
      <c r="F20" s="671"/>
      <c r="G20" s="79">
        <v>111470</v>
      </c>
      <c r="H20" s="75" t="s">
        <v>456</v>
      </c>
      <c r="I20" s="502">
        <v>2300000</v>
      </c>
      <c r="J20" s="671">
        <v>7</v>
      </c>
      <c r="K20" s="672"/>
      <c r="L20" s="107">
        <v>111600</v>
      </c>
      <c r="M20" s="74" t="s">
        <v>288</v>
      </c>
      <c r="N20" s="502">
        <v>1900000</v>
      </c>
      <c r="O20" s="671">
        <v>6</v>
      </c>
      <c r="P20" s="672"/>
    </row>
    <row r="21" spans="2:21" ht="24">
      <c r="B21" s="79">
        <v>111250</v>
      </c>
      <c r="C21" s="74" t="s">
        <v>6</v>
      </c>
      <c r="D21" s="78">
        <v>0.8</v>
      </c>
      <c r="E21" s="661">
        <v>6</v>
      </c>
      <c r="F21" s="671"/>
      <c r="G21" s="79">
        <v>111480</v>
      </c>
      <c r="H21" s="75" t="s">
        <v>457</v>
      </c>
      <c r="I21" s="502">
        <v>2300000</v>
      </c>
      <c r="J21" s="671">
        <v>10</v>
      </c>
      <c r="K21" s="672"/>
      <c r="L21" s="107">
        <v>121680</v>
      </c>
      <c r="M21" s="74" t="s">
        <v>56</v>
      </c>
      <c r="N21" s="502">
        <v>7500000</v>
      </c>
      <c r="O21" s="671">
        <v>12</v>
      </c>
      <c r="P21" s="672"/>
      <c r="U21" s="501">
        <f>1400000*(1+S8)</f>
        <v>1461320</v>
      </c>
    </row>
    <row r="22" spans="2:21" ht="15">
      <c r="B22" s="79">
        <v>121150</v>
      </c>
      <c r="C22" s="74" t="s">
        <v>54</v>
      </c>
      <c r="D22" s="78">
        <v>0.8</v>
      </c>
      <c r="E22" s="661">
        <v>12</v>
      </c>
      <c r="F22" s="671"/>
      <c r="G22" s="79">
        <v>131150</v>
      </c>
      <c r="H22" s="74" t="s">
        <v>152</v>
      </c>
      <c r="I22" s="78">
        <v>0.8</v>
      </c>
      <c r="J22" s="671">
        <v>18</v>
      </c>
      <c r="K22" s="672"/>
      <c r="L22" s="107">
        <v>121690</v>
      </c>
      <c r="M22" s="74" t="s">
        <v>57</v>
      </c>
      <c r="N22" s="502">
        <v>8250000</v>
      </c>
      <c r="O22" s="671">
        <v>12</v>
      </c>
      <c r="P22" s="672"/>
      <c r="U22" s="501">
        <f>1800000*(1+S8)</f>
        <v>1878840</v>
      </c>
    </row>
    <row r="23" spans="2:21" ht="15">
      <c r="B23" s="79">
        <v>121180</v>
      </c>
      <c r="C23" s="74" t="s">
        <v>55</v>
      </c>
      <c r="D23" s="78">
        <v>0.8</v>
      </c>
      <c r="E23" s="661">
        <v>12</v>
      </c>
      <c r="F23" s="671"/>
      <c r="G23" s="79">
        <v>111450</v>
      </c>
      <c r="H23" s="74" t="s">
        <v>12</v>
      </c>
      <c r="I23" s="78">
        <v>0.8</v>
      </c>
      <c r="J23" s="671">
        <v>6</v>
      </c>
      <c r="K23" s="672"/>
      <c r="L23" s="542">
        <v>121450</v>
      </c>
      <c r="M23" s="74" t="s">
        <v>18</v>
      </c>
      <c r="N23" s="78">
        <v>0.8</v>
      </c>
      <c r="O23" s="671">
        <v>12</v>
      </c>
      <c r="P23" s="672"/>
      <c r="U23" s="501">
        <f>7500000*(1+S8)</f>
        <v>7828500</v>
      </c>
    </row>
    <row r="24" spans="2:21" ht="15">
      <c r="B24" s="79">
        <v>121610</v>
      </c>
      <c r="C24" s="74" t="s">
        <v>8</v>
      </c>
      <c r="D24" s="78">
        <v>0.8</v>
      </c>
      <c r="E24" s="661">
        <v>12</v>
      </c>
      <c r="F24" s="671"/>
      <c r="G24" s="79">
        <v>111800</v>
      </c>
      <c r="H24" s="74" t="s">
        <v>53</v>
      </c>
      <c r="I24" s="78">
        <v>0.8</v>
      </c>
      <c r="J24" s="671">
        <v>24</v>
      </c>
      <c r="K24" s="672"/>
      <c r="L24" s="542">
        <v>111650</v>
      </c>
      <c r="M24" s="74" t="s">
        <v>453</v>
      </c>
      <c r="N24" s="78">
        <v>0.8</v>
      </c>
      <c r="O24" s="671">
        <v>12</v>
      </c>
      <c r="P24" s="672"/>
      <c r="U24" s="501">
        <f>8250000*(1+S8)</f>
        <v>8611350</v>
      </c>
    </row>
    <row r="25" spans="2:16" ht="12.75">
      <c r="B25" s="79">
        <v>121620</v>
      </c>
      <c r="C25" s="74" t="s">
        <v>150</v>
      </c>
      <c r="D25" s="78">
        <v>0.8</v>
      </c>
      <c r="E25" s="661">
        <v>12</v>
      </c>
      <c r="F25" s="662"/>
      <c r="G25" s="79">
        <v>121570</v>
      </c>
      <c r="H25" s="74" t="s">
        <v>147</v>
      </c>
      <c r="I25" s="78">
        <v>0.8</v>
      </c>
      <c r="J25" s="661">
        <v>6</v>
      </c>
      <c r="K25" s="662"/>
      <c r="L25" s="542">
        <v>131200</v>
      </c>
      <c r="M25" s="74" t="s">
        <v>153</v>
      </c>
      <c r="N25" s="502">
        <v>2100000</v>
      </c>
      <c r="O25" s="671">
        <v>18</v>
      </c>
      <c r="P25" s="672"/>
    </row>
    <row r="26" spans="2:21" ht="15">
      <c r="B26" s="79">
        <v>121700</v>
      </c>
      <c r="C26" s="74" t="s">
        <v>136</v>
      </c>
      <c r="D26" s="78">
        <v>0.8</v>
      </c>
      <c r="E26" s="661">
        <v>12</v>
      </c>
      <c r="F26" s="662"/>
      <c r="G26" s="79">
        <v>131100</v>
      </c>
      <c r="H26" s="74" t="s">
        <v>149</v>
      </c>
      <c r="I26" s="78">
        <v>0.8</v>
      </c>
      <c r="J26" s="661">
        <v>6</v>
      </c>
      <c r="K26" s="662"/>
      <c r="L26" s="107">
        <v>121480</v>
      </c>
      <c r="M26" s="74" t="s">
        <v>19</v>
      </c>
      <c r="N26" s="78">
        <v>0.8</v>
      </c>
      <c r="O26" s="671">
        <v>6</v>
      </c>
      <c r="P26" s="672"/>
      <c r="U26" s="501">
        <f>2000000*(1+S8)</f>
        <v>2087600.0000000002</v>
      </c>
    </row>
    <row r="27" spans="2:21" ht="15">
      <c r="B27" s="537">
        <v>121510</v>
      </c>
      <c r="C27" s="538" t="s">
        <v>155</v>
      </c>
      <c r="D27" s="539">
        <v>0.8</v>
      </c>
      <c r="E27" s="671">
        <v>24</v>
      </c>
      <c r="F27" s="672"/>
      <c r="G27" s="537">
        <v>121630</v>
      </c>
      <c r="H27" s="538" t="s">
        <v>489</v>
      </c>
      <c r="I27" s="539">
        <v>0.8</v>
      </c>
      <c r="J27" s="671">
        <v>12</v>
      </c>
      <c r="K27" s="672"/>
      <c r="L27" s="677"/>
      <c r="M27" s="678"/>
      <c r="N27" s="678"/>
      <c r="O27" s="678"/>
      <c r="P27" s="679"/>
      <c r="U27" s="501"/>
    </row>
    <row r="28" spans="2:16" ht="15" customHeight="1" thickBot="1">
      <c r="B28" s="80">
        <v>111350</v>
      </c>
      <c r="C28" s="77" t="s">
        <v>169</v>
      </c>
      <c r="D28" s="110">
        <v>0.8</v>
      </c>
      <c r="E28" s="669">
        <v>12</v>
      </c>
      <c r="F28" s="670"/>
      <c r="G28" s="80">
        <v>111500</v>
      </c>
      <c r="H28" s="77" t="s">
        <v>15</v>
      </c>
      <c r="I28" s="540">
        <v>7300000</v>
      </c>
      <c r="J28" s="673">
        <v>10</v>
      </c>
      <c r="K28" s="674"/>
      <c r="L28" s="680"/>
      <c r="M28" s="681"/>
      <c r="N28" s="681"/>
      <c r="O28" s="681"/>
      <c r="P28" s="682"/>
    </row>
    <row r="29" spans="2:16" s="469" customFormat="1" ht="13.5" customHeight="1" thickBot="1"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9"/>
      <c r="P29" s="70"/>
    </row>
    <row r="30" spans="2:16" ht="29.25" customHeight="1" thickBot="1">
      <c r="B30" s="664" t="s">
        <v>112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6"/>
    </row>
    <row r="31" spans="1:17" s="472" customFormat="1" ht="29.25" customHeight="1" thickBot="1">
      <c r="A31" s="471"/>
      <c r="B31" s="667" t="s">
        <v>159</v>
      </c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43"/>
      <c r="P31" s="44"/>
      <c r="Q31" s="471"/>
    </row>
    <row r="32" spans="1:17" s="130" customFormat="1" ht="24">
      <c r="A32" s="145"/>
      <c r="B32" s="81">
        <v>132250</v>
      </c>
      <c r="C32" s="82" t="s">
        <v>209</v>
      </c>
      <c r="D32" s="111">
        <v>0.8</v>
      </c>
      <c r="E32" s="653">
        <v>12</v>
      </c>
      <c r="F32" s="654"/>
      <c r="G32" s="91">
        <v>132200</v>
      </c>
      <c r="H32" s="83" t="s">
        <v>133</v>
      </c>
      <c r="I32" s="111">
        <v>0.8</v>
      </c>
      <c r="J32" s="653">
        <v>24</v>
      </c>
      <c r="K32" s="654"/>
      <c r="L32" s="91">
        <v>133050</v>
      </c>
      <c r="M32" s="83" t="s">
        <v>138</v>
      </c>
      <c r="N32" s="111">
        <v>0.8</v>
      </c>
      <c r="O32" s="653">
        <v>24</v>
      </c>
      <c r="P32" s="654"/>
      <c r="Q32" s="145"/>
    </row>
    <row r="33" spans="1:17" s="130" customFormat="1" ht="14.25">
      <c r="A33" s="145"/>
      <c r="B33" s="84">
        <v>132040</v>
      </c>
      <c r="C33" s="85" t="s">
        <v>126</v>
      </c>
      <c r="D33" s="541">
        <v>3750000</v>
      </c>
      <c r="E33" s="661">
        <v>24</v>
      </c>
      <c r="F33" s="662"/>
      <c r="G33" s="92">
        <v>132210</v>
      </c>
      <c r="H33" s="85" t="s">
        <v>134</v>
      </c>
      <c r="I33" s="112">
        <v>0.8</v>
      </c>
      <c r="J33" s="661">
        <v>24</v>
      </c>
      <c r="K33" s="662"/>
      <c r="L33" s="92">
        <v>131400</v>
      </c>
      <c r="M33" s="86" t="s">
        <v>171</v>
      </c>
      <c r="N33" s="112">
        <v>0.8</v>
      </c>
      <c r="O33" s="661">
        <v>24</v>
      </c>
      <c r="P33" s="662"/>
      <c r="Q33" s="145"/>
    </row>
    <row r="34" spans="1:17" s="130" customFormat="1" ht="14.25">
      <c r="A34" s="145"/>
      <c r="B34" s="84">
        <v>132070</v>
      </c>
      <c r="C34" s="85" t="s">
        <v>244</v>
      </c>
      <c r="D34" s="112">
        <v>0.8</v>
      </c>
      <c r="E34" s="661">
        <v>24</v>
      </c>
      <c r="F34" s="662"/>
      <c r="G34" s="92">
        <v>132060</v>
      </c>
      <c r="H34" s="85" t="s">
        <v>128</v>
      </c>
      <c r="I34" s="112">
        <v>0.8</v>
      </c>
      <c r="J34" s="661">
        <v>24</v>
      </c>
      <c r="K34" s="662"/>
      <c r="L34" s="92">
        <v>131500</v>
      </c>
      <c r="M34" s="87" t="s">
        <v>172</v>
      </c>
      <c r="N34" s="112">
        <v>0.8</v>
      </c>
      <c r="O34" s="661">
        <v>24</v>
      </c>
      <c r="P34" s="662"/>
      <c r="Q34" s="145"/>
    </row>
    <row r="35" spans="1:17" s="130" customFormat="1" ht="14.25">
      <c r="A35" s="145"/>
      <c r="B35" s="84">
        <v>132050</v>
      </c>
      <c r="C35" s="85" t="s">
        <v>127</v>
      </c>
      <c r="D35" s="112">
        <v>0.8</v>
      </c>
      <c r="E35" s="661">
        <v>24</v>
      </c>
      <c r="F35" s="662"/>
      <c r="G35" s="92">
        <v>132100</v>
      </c>
      <c r="H35" s="85" t="s">
        <v>135</v>
      </c>
      <c r="I35" s="112">
        <v>0.8</v>
      </c>
      <c r="J35" s="661">
        <v>24</v>
      </c>
      <c r="K35" s="662"/>
      <c r="L35" s="92">
        <v>132150</v>
      </c>
      <c r="M35" s="85" t="s">
        <v>139</v>
      </c>
      <c r="N35" s="112">
        <v>0.8</v>
      </c>
      <c r="O35" s="661">
        <v>24</v>
      </c>
      <c r="P35" s="662"/>
      <c r="Q35" s="145"/>
    </row>
    <row r="36" spans="1:17" s="130" customFormat="1" ht="24">
      <c r="A36" s="145"/>
      <c r="B36" s="84">
        <v>132460</v>
      </c>
      <c r="C36" s="88" t="s">
        <v>131</v>
      </c>
      <c r="D36" s="112">
        <v>0.8</v>
      </c>
      <c r="E36" s="661">
        <v>24</v>
      </c>
      <c r="F36" s="662"/>
      <c r="G36" s="92">
        <v>132450</v>
      </c>
      <c r="H36" s="87" t="s">
        <v>289</v>
      </c>
      <c r="I36" s="112">
        <v>0.8</v>
      </c>
      <c r="J36" s="661">
        <v>24</v>
      </c>
      <c r="K36" s="662"/>
      <c r="L36" s="92">
        <v>132600</v>
      </c>
      <c r="M36" s="85" t="s">
        <v>140</v>
      </c>
      <c r="N36" s="112">
        <v>0.8</v>
      </c>
      <c r="O36" s="661">
        <v>24</v>
      </c>
      <c r="P36" s="662"/>
      <c r="Q36" s="145"/>
    </row>
    <row r="37" spans="1:17" s="130" customFormat="1" ht="14.25">
      <c r="A37" s="145"/>
      <c r="B37" s="84">
        <v>132310</v>
      </c>
      <c r="C37" s="85" t="s">
        <v>130</v>
      </c>
      <c r="D37" s="112">
        <v>0.8</v>
      </c>
      <c r="E37" s="661">
        <v>24</v>
      </c>
      <c r="F37" s="662"/>
      <c r="G37" s="92">
        <v>133020</v>
      </c>
      <c r="H37" s="85" t="s">
        <v>22</v>
      </c>
      <c r="I37" s="112">
        <v>0.8</v>
      </c>
      <c r="J37" s="661">
        <v>24</v>
      </c>
      <c r="K37" s="662"/>
      <c r="L37" s="92">
        <v>133010</v>
      </c>
      <c r="M37" s="85" t="s">
        <v>141</v>
      </c>
      <c r="N37" s="112">
        <v>0.8</v>
      </c>
      <c r="O37" s="661">
        <v>24</v>
      </c>
      <c r="P37" s="662"/>
      <c r="Q37" s="145"/>
    </row>
    <row r="38" spans="1:17" s="130" customFormat="1" ht="14.25">
      <c r="A38" s="145"/>
      <c r="B38" s="84">
        <v>132300</v>
      </c>
      <c r="C38" s="85" t="s">
        <v>129</v>
      </c>
      <c r="D38" s="112">
        <v>0.8</v>
      </c>
      <c r="E38" s="661">
        <v>24</v>
      </c>
      <c r="F38" s="662"/>
      <c r="G38" s="92">
        <v>133030</v>
      </c>
      <c r="H38" s="85" t="s">
        <v>136</v>
      </c>
      <c r="I38" s="112">
        <v>0.8</v>
      </c>
      <c r="J38" s="661">
        <v>24</v>
      </c>
      <c r="K38" s="662"/>
      <c r="L38" s="92">
        <v>132270</v>
      </c>
      <c r="M38" s="85" t="s">
        <v>142</v>
      </c>
      <c r="N38" s="112">
        <v>0.8</v>
      </c>
      <c r="O38" s="661">
        <v>24</v>
      </c>
      <c r="P38" s="662"/>
      <c r="Q38" s="145"/>
    </row>
    <row r="39" spans="1:17" s="130" customFormat="1" ht="15" thickBot="1">
      <c r="A39" s="145"/>
      <c r="B39" s="89">
        <v>132220</v>
      </c>
      <c r="C39" s="90" t="s">
        <v>132</v>
      </c>
      <c r="D39" s="543">
        <v>2100000</v>
      </c>
      <c r="E39" s="669">
        <v>24</v>
      </c>
      <c r="F39" s="670"/>
      <c r="G39" s="93">
        <v>132420</v>
      </c>
      <c r="H39" s="90" t="s">
        <v>137</v>
      </c>
      <c r="I39" s="114">
        <v>0.8</v>
      </c>
      <c r="J39" s="669">
        <v>24</v>
      </c>
      <c r="K39" s="670"/>
      <c r="L39" s="647"/>
      <c r="M39" s="648"/>
      <c r="N39" s="648"/>
      <c r="O39" s="648"/>
      <c r="P39" s="649"/>
      <c r="Q39" s="145"/>
    </row>
    <row r="40" spans="2:16" ht="29.25" customHeight="1" thickBot="1">
      <c r="B40" s="650" t="s">
        <v>160</v>
      </c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2"/>
    </row>
    <row r="41" spans="1:17" s="472" customFormat="1" ht="24">
      <c r="A41" s="471"/>
      <c r="B41" s="104">
        <v>237350</v>
      </c>
      <c r="C41" s="94" t="s">
        <v>124</v>
      </c>
      <c r="D41" s="113">
        <v>0.8</v>
      </c>
      <c r="E41" s="653">
        <v>24</v>
      </c>
      <c r="F41" s="654"/>
      <c r="G41" s="106">
        <v>237050</v>
      </c>
      <c r="H41" s="94" t="s">
        <v>240</v>
      </c>
      <c r="I41" s="544">
        <v>600000</v>
      </c>
      <c r="J41" s="653">
        <v>24</v>
      </c>
      <c r="K41" s="654"/>
      <c r="L41" s="106">
        <v>234150</v>
      </c>
      <c r="M41" s="94" t="s">
        <v>115</v>
      </c>
      <c r="N41" s="113">
        <v>0.8</v>
      </c>
      <c r="O41" s="653">
        <v>24</v>
      </c>
      <c r="P41" s="654"/>
      <c r="Q41" s="471"/>
    </row>
    <row r="42" spans="1:21" s="472" customFormat="1" ht="24">
      <c r="A42" s="471"/>
      <c r="B42" s="79">
        <v>234050</v>
      </c>
      <c r="C42" s="74" t="s">
        <v>113</v>
      </c>
      <c r="D42" s="541">
        <v>7000</v>
      </c>
      <c r="E42" s="661">
        <v>24</v>
      </c>
      <c r="F42" s="662"/>
      <c r="G42" s="107">
        <v>237060</v>
      </c>
      <c r="H42" s="74" t="s">
        <v>268</v>
      </c>
      <c r="I42" s="545">
        <v>1000000</v>
      </c>
      <c r="J42" s="661">
        <v>24</v>
      </c>
      <c r="K42" s="662"/>
      <c r="L42" s="107">
        <v>237400</v>
      </c>
      <c r="M42" s="74" t="s">
        <v>125</v>
      </c>
      <c r="N42" s="78">
        <v>0.8</v>
      </c>
      <c r="O42" s="661">
        <v>24</v>
      </c>
      <c r="P42" s="662"/>
      <c r="Q42" s="471"/>
      <c r="S42" s="501">
        <f>6500*(1+S8)</f>
        <v>6784.700000000001</v>
      </c>
      <c r="U42" s="501">
        <f>550000*(1+S8)</f>
        <v>574090</v>
      </c>
    </row>
    <row r="43" spans="1:23" s="472" customFormat="1" ht="15">
      <c r="A43" s="471"/>
      <c r="B43" s="105">
        <v>237280</v>
      </c>
      <c r="C43" s="95" t="s">
        <v>118</v>
      </c>
      <c r="D43" s="541">
        <v>950000</v>
      </c>
      <c r="E43" s="661">
        <v>24</v>
      </c>
      <c r="F43" s="662"/>
      <c r="G43" s="107">
        <v>234100</v>
      </c>
      <c r="H43" s="74" t="s">
        <v>114</v>
      </c>
      <c r="I43" s="545">
        <v>17000</v>
      </c>
      <c r="J43" s="661">
        <v>24</v>
      </c>
      <c r="K43" s="662"/>
      <c r="L43" s="107">
        <v>235050</v>
      </c>
      <c r="M43" s="74" t="s">
        <v>120</v>
      </c>
      <c r="N43" s="545">
        <v>450000</v>
      </c>
      <c r="O43" s="661">
        <v>24</v>
      </c>
      <c r="P43" s="662"/>
      <c r="Q43" s="471"/>
      <c r="S43" s="501">
        <f>900000*(1+4.38%)</f>
        <v>939420</v>
      </c>
      <c r="U43" s="501">
        <f>950000*(1+S8)</f>
        <v>991610</v>
      </c>
      <c r="W43" s="501">
        <f>420000*(1+S8)</f>
        <v>438396</v>
      </c>
    </row>
    <row r="44" spans="1:23" s="474" customFormat="1" ht="24">
      <c r="A44" s="473"/>
      <c r="B44" s="79">
        <v>234220</v>
      </c>
      <c r="C44" s="74" t="s">
        <v>117</v>
      </c>
      <c r="D44" s="78">
        <v>0.8</v>
      </c>
      <c r="E44" s="661">
        <v>12</v>
      </c>
      <c r="F44" s="662"/>
      <c r="G44" s="107">
        <v>234230</v>
      </c>
      <c r="H44" s="74" t="s">
        <v>122</v>
      </c>
      <c r="I44" s="78">
        <v>0.8</v>
      </c>
      <c r="J44" s="661">
        <v>24</v>
      </c>
      <c r="K44" s="662"/>
      <c r="L44" s="107">
        <v>237300</v>
      </c>
      <c r="M44" s="76" t="s">
        <v>121</v>
      </c>
      <c r="N44" s="545">
        <v>900000</v>
      </c>
      <c r="O44" s="661">
        <v>24</v>
      </c>
      <c r="P44" s="662"/>
      <c r="Q44" s="473"/>
      <c r="U44" s="501">
        <f>16500*(1+S8)</f>
        <v>17222.7</v>
      </c>
      <c r="W44" s="501">
        <f>850000*(1+S8)</f>
        <v>887230</v>
      </c>
    </row>
    <row r="45" spans="1:17" s="472" customFormat="1" ht="15" thickBot="1">
      <c r="A45" s="471"/>
      <c r="B45" s="80">
        <v>235100</v>
      </c>
      <c r="C45" s="77" t="s">
        <v>119</v>
      </c>
      <c r="D45" s="110">
        <v>0.8</v>
      </c>
      <c r="E45" s="669">
        <v>12</v>
      </c>
      <c r="F45" s="670"/>
      <c r="G45" s="108">
        <v>234200</v>
      </c>
      <c r="H45" s="77" t="s">
        <v>116</v>
      </c>
      <c r="I45" s="110">
        <v>0.8</v>
      </c>
      <c r="J45" s="669">
        <v>24</v>
      </c>
      <c r="K45" s="670"/>
      <c r="L45" s="108">
        <v>237310</v>
      </c>
      <c r="M45" s="77" t="s">
        <v>123</v>
      </c>
      <c r="N45" s="110">
        <v>0.8</v>
      </c>
      <c r="O45" s="669">
        <v>24</v>
      </c>
      <c r="P45" s="670"/>
      <c r="Q45" s="471"/>
    </row>
    <row r="46" spans="1:17" s="472" customFormat="1" ht="6.75" customHeight="1" thickBot="1">
      <c r="A46" s="471"/>
      <c r="B46" s="96"/>
      <c r="C46" s="97"/>
      <c r="D46" s="98"/>
      <c r="E46" s="98"/>
      <c r="F46" s="98"/>
      <c r="G46" s="99"/>
      <c r="H46" s="97"/>
      <c r="I46" s="98"/>
      <c r="J46" s="98"/>
      <c r="K46" s="98"/>
      <c r="L46" s="100"/>
      <c r="M46" s="100"/>
      <c r="N46" s="100"/>
      <c r="O46" s="100"/>
      <c r="P46" s="101"/>
      <c r="Q46" s="471"/>
    </row>
    <row r="47" spans="1:18" s="37" customFormat="1" ht="15.75" thickBot="1">
      <c r="A47" s="51"/>
      <c r="B47" s="116">
        <v>159090</v>
      </c>
      <c r="C47" s="102" t="s">
        <v>173</v>
      </c>
      <c r="D47" s="117">
        <v>0.8</v>
      </c>
      <c r="E47" s="655">
        <v>12</v>
      </c>
      <c r="F47" s="656"/>
      <c r="G47" s="109">
        <v>237320</v>
      </c>
      <c r="H47" s="103" t="s">
        <v>272</v>
      </c>
      <c r="I47" s="115">
        <v>0.8</v>
      </c>
      <c r="J47" s="657">
        <v>24</v>
      </c>
      <c r="K47" s="658"/>
      <c r="L47" s="659" t="s">
        <v>243</v>
      </c>
      <c r="M47" s="659"/>
      <c r="N47" s="659"/>
      <c r="O47" s="659"/>
      <c r="P47" s="660"/>
      <c r="Q47" s="57"/>
      <c r="R47" s="36"/>
    </row>
    <row r="48" spans="1:18" s="37" customFormat="1" ht="24.75" customHeight="1" thickBot="1">
      <c r="A48" s="51"/>
      <c r="B48" s="626" t="s">
        <v>448</v>
      </c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8"/>
      <c r="Q48" s="57"/>
      <c r="R48" s="36"/>
    </row>
    <row r="49" spans="1:18" s="37" customFormat="1" ht="36" customHeight="1" thickBot="1">
      <c r="A49" s="51"/>
      <c r="B49" s="546">
        <v>160000</v>
      </c>
      <c r="C49" s="547" t="s">
        <v>449</v>
      </c>
      <c r="D49" s="548">
        <v>1</v>
      </c>
      <c r="E49" s="629">
        <v>24</v>
      </c>
      <c r="F49" s="630"/>
      <c r="G49" s="631"/>
      <c r="H49" s="632"/>
      <c r="I49" s="632"/>
      <c r="J49" s="632"/>
      <c r="K49" s="632"/>
      <c r="L49" s="632"/>
      <c r="M49" s="632"/>
      <c r="N49" s="632"/>
      <c r="O49" s="632"/>
      <c r="P49" s="633"/>
      <c r="Q49" s="57"/>
      <c r="R49" s="36"/>
    </row>
    <row r="50" spans="2:17" s="52" customFormat="1" ht="13.5" customHeight="1" thickBot="1">
      <c r="B50" s="475"/>
      <c r="C50" s="65"/>
      <c r="D50" s="66"/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58"/>
      <c r="Q50" s="58"/>
    </row>
    <row r="51" spans="1:17" s="35" customFormat="1" ht="33" customHeight="1">
      <c r="A51" s="52"/>
      <c r="B51" s="645" t="s">
        <v>318</v>
      </c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322"/>
      <c r="P51" s="476"/>
      <c r="Q51" s="477"/>
    </row>
    <row r="52" spans="1:17" s="35" customFormat="1" ht="33" customHeight="1">
      <c r="A52" s="52"/>
      <c r="B52" s="634" t="s">
        <v>319</v>
      </c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323"/>
      <c r="P52" s="478"/>
      <c r="Q52" s="477"/>
    </row>
    <row r="53" spans="1:17" s="35" customFormat="1" ht="33" customHeight="1">
      <c r="A53" s="52"/>
      <c r="B53" s="634" t="s">
        <v>320</v>
      </c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44"/>
      <c r="Q53" s="477"/>
    </row>
    <row r="54" spans="1:17" s="35" customFormat="1" ht="24" customHeight="1">
      <c r="A54" s="52"/>
      <c r="B54" s="634" t="s">
        <v>474</v>
      </c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44"/>
      <c r="Q54" s="477"/>
    </row>
    <row r="55" spans="1:17" s="7" customFormat="1" ht="33" customHeight="1" thickBot="1">
      <c r="A55" s="53"/>
      <c r="B55" s="636" t="s">
        <v>321</v>
      </c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8"/>
      <c r="Q55" s="477"/>
    </row>
    <row r="56" spans="2:17" s="52" customFormat="1" ht="13.5" customHeight="1" thickBot="1">
      <c r="B56" s="475"/>
      <c r="C56" s="65"/>
      <c r="D56" s="68"/>
      <c r="E56" s="68"/>
      <c r="F56" s="68"/>
      <c r="G56" s="68"/>
      <c r="H56" s="68"/>
      <c r="I56" s="68"/>
      <c r="J56" s="68"/>
      <c r="K56" s="68"/>
      <c r="L56" s="65"/>
      <c r="M56" s="68"/>
      <c r="N56" s="479"/>
      <c r="O56" s="479"/>
      <c r="P56" s="58"/>
      <c r="Q56" s="58"/>
    </row>
    <row r="57" spans="2:17" ht="25.5" customHeight="1" thickBot="1">
      <c r="B57" s="639" t="s">
        <v>284</v>
      </c>
      <c r="C57" s="640"/>
      <c r="D57" s="641">
        <v>40905</v>
      </c>
      <c r="E57" s="642"/>
      <c r="F57" s="642"/>
      <c r="G57" s="642"/>
      <c r="H57" s="642"/>
      <c r="I57" s="642"/>
      <c r="J57" s="642"/>
      <c r="K57" s="642"/>
      <c r="L57" s="642"/>
      <c r="M57" s="642"/>
      <c r="N57" s="642"/>
      <c r="O57" s="642"/>
      <c r="P57" s="643"/>
      <c r="Q57" s="53"/>
    </row>
    <row r="58" spans="2:17" s="45" customFormat="1" ht="16.5">
      <c r="B58" s="59"/>
      <c r="C58" s="60"/>
      <c r="D58" s="61"/>
      <c r="E58" s="61"/>
      <c r="F58" s="61"/>
      <c r="G58" s="61"/>
      <c r="H58" s="61"/>
      <c r="I58" s="61"/>
      <c r="J58" s="61"/>
      <c r="K58" s="61"/>
      <c r="L58" s="62"/>
      <c r="M58" s="63"/>
      <c r="N58" s="64"/>
      <c r="O58" s="64"/>
      <c r="Q58" s="53"/>
    </row>
    <row r="59" spans="2:16" ht="16.5">
      <c r="B59" s="13"/>
      <c r="C59" s="11"/>
      <c r="D59" s="12"/>
      <c r="E59" s="12"/>
      <c r="F59" s="12"/>
      <c r="G59" s="12"/>
      <c r="H59" s="12"/>
      <c r="I59" s="12"/>
      <c r="J59" s="12"/>
      <c r="K59" s="12"/>
      <c r="L59" s="13"/>
      <c r="M59" s="14"/>
      <c r="N59" s="16"/>
      <c r="O59" s="16"/>
      <c r="P59" s="1"/>
    </row>
    <row r="60" spans="1:17" s="2" customFormat="1" ht="12.75">
      <c r="A60" s="53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3"/>
      <c r="M60" s="14"/>
      <c r="N60" s="16"/>
      <c r="O60" s="16"/>
      <c r="Q60" s="53"/>
    </row>
    <row r="61" spans="1:17" s="2" customFormat="1" ht="12.75">
      <c r="A61" s="53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13"/>
      <c r="M61" s="14"/>
      <c r="N61" s="19"/>
      <c r="O61" s="19"/>
      <c r="Q61" s="53"/>
    </row>
    <row r="62" spans="1:17" s="2" customFormat="1" ht="14.25">
      <c r="A62" s="53"/>
      <c r="B62" s="20"/>
      <c r="C62" s="20"/>
      <c r="D62" s="21"/>
      <c r="E62" s="21"/>
      <c r="F62" s="21"/>
      <c r="G62" s="21"/>
      <c r="H62" s="21"/>
      <c r="I62" s="21"/>
      <c r="J62" s="21"/>
      <c r="K62" s="21"/>
      <c r="L62" s="10"/>
      <c r="M62" s="22"/>
      <c r="N62" s="23"/>
      <c r="O62" s="23"/>
      <c r="Q62" s="53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4.25"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10"/>
      <c r="M65" s="22"/>
      <c r="N65" s="23"/>
      <c r="O65" s="23"/>
      <c r="P65" s="1"/>
    </row>
    <row r="66" spans="2:16" ht="14.25"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10"/>
      <c r="M66" s="22"/>
      <c r="N66" s="23"/>
      <c r="O66" s="23"/>
      <c r="P66" s="1"/>
    </row>
    <row r="67" spans="2:16" ht="14.25"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10"/>
      <c r="M67" s="22"/>
      <c r="N67" s="23"/>
      <c r="O67" s="23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10"/>
      <c r="M68" s="22"/>
      <c r="N68" s="23"/>
      <c r="O68" s="23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10"/>
      <c r="M69" s="22"/>
      <c r="N69" s="23"/>
      <c r="O69" s="23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6"/>
      <c r="E73" s="26"/>
      <c r="F73" s="26"/>
      <c r="G73" s="26"/>
      <c r="H73" s="26"/>
      <c r="I73" s="26"/>
      <c r="J73" s="26"/>
      <c r="K73" s="26"/>
      <c r="L73" s="23"/>
      <c r="M73" s="15"/>
      <c r="N73" s="15"/>
      <c r="O73" s="15"/>
      <c r="P73" s="1"/>
    </row>
    <row r="74" spans="2:16" ht="12.75">
      <c r="B74" s="10"/>
      <c r="C74" s="10"/>
      <c r="D74" s="26"/>
      <c r="E74" s="26"/>
      <c r="F74" s="26"/>
      <c r="G74" s="26"/>
      <c r="H74" s="26"/>
      <c r="I74" s="26"/>
      <c r="J74" s="26"/>
      <c r="K74" s="26"/>
      <c r="L74" s="23"/>
      <c r="M74" s="15"/>
      <c r="N74" s="15"/>
      <c r="O74" s="15"/>
      <c r="P74" s="1"/>
    </row>
    <row r="75" spans="2:16" ht="12.75">
      <c r="B75" s="10"/>
      <c r="C75" s="10"/>
      <c r="D75" s="26"/>
      <c r="E75" s="26"/>
      <c r="F75" s="26"/>
      <c r="G75" s="26"/>
      <c r="H75" s="26"/>
      <c r="I75" s="26"/>
      <c r="J75" s="26"/>
      <c r="K75" s="26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23"/>
      <c r="M114" s="15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23"/>
      <c r="M115" s="15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23"/>
      <c r="M116" s="15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spans="2:16" ht="12.75"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10"/>
      <c r="M132" s="22"/>
      <c r="N132" s="15"/>
      <c r="O132" s="15"/>
      <c r="P132" s="1"/>
    </row>
    <row r="133" spans="2:16" ht="12.75">
      <c r="B133" s="10"/>
      <c r="C133" s="10"/>
      <c r="D133" s="27"/>
      <c r="E133" s="27"/>
      <c r="F133" s="27"/>
      <c r="G133" s="27"/>
      <c r="H133" s="27"/>
      <c r="I133" s="27"/>
      <c r="J133" s="27"/>
      <c r="K133" s="27"/>
      <c r="L133" s="10"/>
      <c r="M133" s="22"/>
      <c r="N133" s="15"/>
      <c r="O133" s="15"/>
      <c r="P133" s="1"/>
    </row>
    <row r="134" spans="2:16" ht="12.75">
      <c r="B134" s="10"/>
      <c r="C134" s="10"/>
      <c r="D134" s="27"/>
      <c r="E134" s="27"/>
      <c r="F134" s="27"/>
      <c r="G134" s="27"/>
      <c r="H134" s="27"/>
      <c r="I134" s="27"/>
      <c r="J134" s="27"/>
      <c r="K134" s="27"/>
      <c r="L134" s="10"/>
      <c r="M134" s="22"/>
      <c r="N134" s="15"/>
      <c r="O134" s="15"/>
      <c r="P134" s="1"/>
    </row>
    <row r="135" ht="12.75">
      <c r="P135" s="1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  <row r="2559" ht="12.75">
      <c r="P2559" s="5"/>
    </row>
  </sheetData>
  <sheetProtection/>
  <mergeCells count="117"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20:F20"/>
    <mergeCell ref="E21:F21"/>
    <mergeCell ref="J15:K15"/>
    <mergeCell ref="J16:K16"/>
    <mergeCell ref="J17:K17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J24:K24"/>
    <mergeCell ref="J25:K25"/>
    <mergeCell ref="E23:F23"/>
    <mergeCell ref="E28:F28"/>
    <mergeCell ref="J28:K28"/>
    <mergeCell ref="E26:F26"/>
    <mergeCell ref="E27:F27"/>
    <mergeCell ref="J27:K27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O36:P36"/>
    <mergeCell ref="O37:P37"/>
    <mergeCell ref="O33:P33"/>
    <mergeCell ref="O38:P38"/>
    <mergeCell ref="E39:F39"/>
    <mergeCell ref="J39:K39"/>
    <mergeCell ref="E38:F38"/>
    <mergeCell ref="J34:K34"/>
    <mergeCell ref="J35:K35"/>
    <mergeCell ref="J36:K36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B29:N29"/>
    <mergeCell ref="B30:P30"/>
    <mergeCell ref="B31:N31"/>
    <mergeCell ref="E32:F32"/>
    <mergeCell ref="J32:K32"/>
    <mergeCell ref="O32:P32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48:P48"/>
    <mergeCell ref="E49:F49"/>
    <mergeCell ref="G49:P49"/>
    <mergeCell ref="B52:N52"/>
    <mergeCell ref="B55:P55"/>
    <mergeCell ref="B57:C57"/>
    <mergeCell ref="D57:P57"/>
    <mergeCell ref="B53:P53"/>
    <mergeCell ref="B51:N51"/>
    <mergeCell ref="B54:P54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3"/>
  <sheetViews>
    <sheetView showGridLines="0" view="pageBreakPreview" zoomScale="70" zoomScaleSheetLayoutView="70" zoomScalePageLayoutView="0" workbookViewId="0" topLeftCell="A1">
      <selection activeCell="B39" sqref="B39:M39"/>
    </sheetView>
  </sheetViews>
  <sheetFormatPr defaultColWidth="11.00390625" defaultRowHeight="14.25"/>
  <cols>
    <col min="1" max="1" width="2.75390625" style="123" customWidth="1"/>
    <col min="2" max="2" width="18.375" style="123" customWidth="1"/>
    <col min="3" max="3" width="25.875" style="123" customWidth="1"/>
    <col min="4" max="4" width="7.125" style="123" customWidth="1"/>
    <col min="5" max="5" width="3.625" style="123" customWidth="1"/>
    <col min="6" max="6" width="9.25390625" style="123" customWidth="1"/>
    <col min="7" max="7" width="21.00390625" style="123" customWidth="1"/>
    <col min="8" max="8" width="7.00390625" style="123" customWidth="1"/>
    <col min="9" max="9" width="3.625" style="123" customWidth="1"/>
    <col min="10" max="10" width="9.125" style="123" customWidth="1"/>
    <col min="11" max="11" width="15.75390625" style="123" customWidth="1"/>
    <col min="12" max="12" width="12.625" style="123" customWidth="1"/>
    <col min="13" max="13" width="22.375" style="123" bestFit="1" customWidth="1"/>
    <col min="14" max="14" width="3.625" style="122" customWidth="1"/>
    <col min="15" max="16" width="11.00390625" style="140" customWidth="1"/>
    <col min="17" max="16384" width="11.00390625" style="123" customWidth="1"/>
  </cols>
  <sheetData>
    <row r="1" spans="2:16" s="258" customFormat="1" ht="15" thickBot="1"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259"/>
      <c r="P1" s="260"/>
    </row>
    <row r="2" spans="2:15" ht="15">
      <c r="B2" s="136"/>
      <c r="C2" s="727" t="s">
        <v>292</v>
      </c>
      <c r="D2" s="727"/>
      <c r="E2" s="727"/>
      <c r="F2" s="727"/>
      <c r="G2" s="727"/>
      <c r="H2" s="727"/>
      <c r="I2" s="727"/>
      <c r="J2" s="727"/>
      <c r="K2" s="727"/>
      <c r="L2" s="727"/>
      <c r="M2" s="710" t="s">
        <v>404</v>
      </c>
      <c r="N2" s="711"/>
      <c r="O2" s="139"/>
    </row>
    <row r="3" spans="2:16" s="124" customFormat="1" ht="22.5" customHeight="1">
      <c r="B3" s="137"/>
      <c r="C3" s="717" t="s">
        <v>293</v>
      </c>
      <c r="D3" s="717"/>
      <c r="E3" s="717"/>
      <c r="F3" s="717"/>
      <c r="G3" s="717"/>
      <c r="H3" s="717"/>
      <c r="I3" s="717"/>
      <c r="J3" s="717"/>
      <c r="K3" s="717"/>
      <c r="L3" s="717"/>
      <c r="M3" s="712" t="s">
        <v>291</v>
      </c>
      <c r="N3" s="713"/>
      <c r="O3" s="141"/>
      <c r="P3" s="141"/>
    </row>
    <row r="4" spans="2:16" s="125" customFormat="1" ht="37.5" customHeight="1" thickBot="1">
      <c r="B4" s="138"/>
      <c r="C4" s="718" t="s">
        <v>294</v>
      </c>
      <c r="D4" s="718"/>
      <c r="E4" s="718"/>
      <c r="F4" s="718"/>
      <c r="G4" s="718"/>
      <c r="H4" s="718"/>
      <c r="I4" s="718"/>
      <c r="J4" s="718"/>
      <c r="K4" s="718"/>
      <c r="L4" s="718"/>
      <c r="M4" s="597"/>
      <c r="N4" s="598"/>
      <c r="O4" s="142"/>
      <c r="P4" s="142"/>
    </row>
    <row r="5" spans="2:16" s="261" customFormat="1" ht="4.5" customHeight="1">
      <c r="B5" s="449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1"/>
      <c r="O5" s="262"/>
      <c r="P5" s="262"/>
    </row>
    <row r="6" spans="2:16" s="261" customFormat="1" ht="9" customHeight="1" thickBot="1">
      <c r="B6" s="449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1"/>
      <c r="O6" s="262"/>
      <c r="P6" s="262"/>
    </row>
    <row r="7" spans="2:16" s="34" customFormat="1" ht="15.75" thickBot="1">
      <c r="B7" s="724" t="s">
        <v>295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6"/>
      <c r="O7" s="49"/>
      <c r="P7" s="49"/>
    </row>
    <row r="8" spans="2:16" s="8" customFormat="1" ht="45" customHeight="1" thickBot="1">
      <c r="B8" s="242" t="s">
        <v>52</v>
      </c>
      <c r="C8" s="242" t="s">
        <v>0</v>
      </c>
      <c r="D8" s="739" t="s">
        <v>207</v>
      </c>
      <c r="E8" s="738"/>
      <c r="F8" s="242" t="s">
        <v>52</v>
      </c>
      <c r="G8" s="150" t="s">
        <v>0</v>
      </c>
      <c r="H8" s="737" t="s">
        <v>207</v>
      </c>
      <c r="I8" s="738"/>
      <c r="J8" s="150" t="s">
        <v>52</v>
      </c>
      <c r="K8" s="737" t="s">
        <v>0</v>
      </c>
      <c r="L8" s="738"/>
      <c r="M8" s="737" t="s">
        <v>207</v>
      </c>
      <c r="N8" s="738"/>
      <c r="O8" s="59"/>
      <c r="P8" s="59"/>
    </row>
    <row r="9" spans="2:16" s="126" customFormat="1" ht="29.25" thickBot="1">
      <c r="B9" s="412">
        <v>632300</v>
      </c>
      <c r="C9" s="416" t="s">
        <v>158</v>
      </c>
      <c r="D9" s="418">
        <v>24</v>
      </c>
      <c r="E9" s="152" t="s">
        <v>217</v>
      </c>
      <c r="F9" s="421">
        <v>632250</v>
      </c>
      <c r="G9" s="422" t="s">
        <v>215</v>
      </c>
      <c r="H9" s="423">
        <v>24</v>
      </c>
      <c r="I9" s="424" t="s">
        <v>217</v>
      </c>
      <c r="J9" s="425">
        <v>632310</v>
      </c>
      <c r="K9" s="730" t="s">
        <v>157</v>
      </c>
      <c r="L9" s="731"/>
      <c r="M9" s="426">
        <v>24</v>
      </c>
      <c r="N9" s="424" t="s">
        <v>217</v>
      </c>
      <c r="O9" s="143"/>
      <c r="P9" s="143"/>
    </row>
    <row r="10" spans="2:16" s="126" customFormat="1" ht="26.25" customHeight="1" thickBot="1">
      <c r="B10" s="413">
        <v>632260</v>
      </c>
      <c r="C10" s="417" t="s">
        <v>279</v>
      </c>
      <c r="D10" s="419">
        <v>24</v>
      </c>
      <c r="E10" s="420" t="s">
        <v>246</v>
      </c>
      <c r="F10" s="732"/>
      <c r="G10" s="732"/>
      <c r="H10" s="732"/>
      <c r="I10" s="732"/>
      <c r="J10" s="732"/>
      <c r="K10" s="732"/>
      <c r="L10" s="732"/>
      <c r="M10" s="732"/>
      <c r="N10" s="733"/>
      <c r="O10" s="143"/>
      <c r="P10" s="143"/>
    </row>
    <row r="11" spans="2:14" s="263" customFormat="1" ht="12" customHeight="1" thickBot="1">
      <c r="B11" s="452"/>
      <c r="C11" s="453"/>
      <c r="D11" s="453"/>
      <c r="E11" s="453"/>
      <c r="F11" s="454"/>
      <c r="G11" s="454"/>
      <c r="H11" s="454"/>
      <c r="I11" s="454"/>
      <c r="J11" s="455"/>
      <c r="K11" s="456"/>
      <c r="L11" s="456"/>
      <c r="M11" s="454"/>
      <c r="N11" s="457"/>
    </row>
    <row r="12" spans="2:16" s="34" customFormat="1" ht="15.75" thickBot="1">
      <c r="B12" s="724" t="s">
        <v>298</v>
      </c>
      <c r="C12" s="725"/>
      <c r="D12" s="734"/>
      <c r="E12" s="734"/>
      <c r="F12" s="725"/>
      <c r="G12" s="725"/>
      <c r="H12" s="734"/>
      <c r="I12" s="734"/>
      <c r="J12" s="725"/>
      <c r="K12" s="725"/>
      <c r="L12" s="725"/>
      <c r="M12" s="725"/>
      <c r="N12" s="726"/>
      <c r="O12" s="49"/>
      <c r="P12" s="49"/>
    </row>
    <row r="13" spans="2:16" s="34" customFormat="1" ht="42.75" customHeight="1" thickBot="1">
      <c r="B13" s="427">
        <v>732250</v>
      </c>
      <c r="C13" s="428" t="s">
        <v>215</v>
      </c>
      <c r="D13" s="439">
        <v>24</v>
      </c>
      <c r="E13" s="424" t="s">
        <v>246</v>
      </c>
      <c r="F13" s="429">
        <v>732260</v>
      </c>
      <c r="G13" s="428" t="s">
        <v>280</v>
      </c>
      <c r="H13" s="439">
        <v>24</v>
      </c>
      <c r="I13" s="424" t="s">
        <v>246</v>
      </c>
      <c r="J13" s="735"/>
      <c r="K13" s="735"/>
      <c r="L13" s="735"/>
      <c r="M13" s="735"/>
      <c r="N13" s="736"/>
      <c r="O13" s="49"/>
      <c r="P13" s="49"/>
    </row>
    <row r="14" spans="2:14" s="263" customFormat="1" ht="10.5" customHeight="1" thickBot="1">
      <c r="B14" s="461"/>
      <c r="C14" s="458"/>
      <c r="D14" s="458"/>
      <c r="E14" s="458"/>
      <c r="F14" s="455"/>
      <c r="G14" s="453"/>
      <c r="H14" s="453"/>
      <c r="I14" s="453"/>
      <c r="J14" s="455"/>
      <c r="K14" s="453"/>
      <c r="L14" s="453"/>
      <c r="M14" s="462"/>
      <c r="N14" s="457"/>
    </row>
    <row r="15" spans="2:16" s="128" customFormat="1" ht="17.25" thickBot="1">
      <c r="B15" s="724" t="s">
        <v>297</v>
      </c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6"/>
      <c r="O15" s="144"/>
      <c r="P15" s="144"/>
    </row>
    <row r="16" spans="2:16" s="129" customFormat="1" ht="30" customHeight="1">
      <c r="B16" s="430">
        <v>900002</v>
      </c>
      <c r="C16" s="434" t="s">
        <v>162</v>
      </c>
      <c r="D16" s="414">
        <v>24</v>
      </c>
      <c r="E16" s="152" t="s">
        <v>217</v>
      </c>
      <c r="F16" s="430">
        <v>900006</v>
      </c>
      <c r="G16" s="438" t="s">
        <v>179</v>
      </c>
      <c r="H16" s="440">
        <v>24</v>
      </c>
      <c r="I16" s="444" t="s">
        <v>246</v>
      </c>
      <c r="J16" s="430">
        <v>900003</v>
      </c>
      <c r="K16" s="728" t="s">
        <v>163</v>
      </c>
      <c r="L16" s="729"/>
      <c r="M16" s="440">
        <v>24</v>
      </c>
      <c r="N16" s="441" t="s">
        <v>246</v>
      </c>
      <c r="O16" s="144"/>
      <c r="P16" s="144"/>
    </row>
    <row r="17" spans="2:16" s="34" customFormat="1" ht="31.5" customHeight="1" thickBot="1">
      <c r="B17" s="431">
        <v>900004</v>
      </c>
      <c r="C17" s="435" t="s">
        <v>164</v>
      </c>
      <c r="D17" s="433">
        <v>24</v>
      </c>
      <c r="E17" s="437" t="s">
        <v>217</v>
      </c>
      <c r="F17" s="432">
        <v>900001</v>
      </c>
      <c r="G17" s="436" t="s">
        <v>161</v>
      </c>
      <c r="H17" s="442">
        <v>24</v>
      </c>
      <c r="I17" s="445" t="s">
        <v>246</v>
      </c>
      <c r="J17" s="432">
        <v>900005</v>
      </c>
      <c r="K17" s="742" t="s">
        <v>111</v>
      </c>
      <c r="L17" s="743"/>
      <c r="M17" s="442">
        <v>24</v>
      </c>
      <c r="N17" s="443" t="s">
        <v>246</v>
      </c>
      <c r="O17" s="49"/>
      <c r="P17" s="49"/>
    </row>
    <row r="18" spans="2:16" s="130" customFormat="1" ht="30" customHeight="1" thickBot="1">
      <c r="B18" s="432">
        <v>900007</v>
      </c>
      <c r="C18" s="436" t="s">
        <v>180</v>
      </c>
      <c r="D18" s="415">
        <v>24</v>
      </c>
      <c r="E18" s="420" t="s">
        <v>217</v>
      </c>
      <c r="F18" s="740"/>
      <c r="G18" s="740"/>
      <c r="H18" s="740"/>
      <c r="I18" s="740"/>
      <c r="J18" s="740"/>
      <c r="K18" s="740"/>
      <c r="L18" s="740"/>
      <c r="M18" s="740"/>
      <c r="N18" s="741"/>
      <c r="O18" s="145"/>
      <c r="P18" s="145"/>
    </row>
    <row r="19" spans="2:14" s="264" customFormat="1" ht="11.25" customHeight="1" thickBot="1">
      <c r="B19" s="452"/>
      <c r="C19" s="455"/>
      <c r="D19" s="455"/>
      <c r="E19" s="455"/>
      <c r="F19" s="455"/>
      <c r="G19" s="458"/>
      <c r="H19" s="458"/>
      <c r="I19" s="458"/>
      <c r="J19" s="455"/>
      <c r="K19" s="459"/>
      <c r="L19" s="459"/>
      <c r="M19" s="459"/>
      <c r="N19" s="460"/>
    </row>
    <row r="20" spans="2:16" s="132" customFormat="1" ht="15.75" thickBot="1">
      <c r="B20" s="724" t="s">
        <v>296</v>
      </c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6"/>
      <c r="O20" s="50"/>
      <c r="P20" s="50"/>
    </row>
    <row r="21" spans="2:14" ht="18.75" customHeight="1">
      <c r="B21" s="412">
        <v>311101</v>
      </c>
      <c r="C21" s="721" t="s">
        <v>181</v>
      </c>
      <c r="D21" s="721"/>
      <c r="E21" s="722"/>
      <c r="F21" s="412">
        <v>311109</v>
      </c>
      <c r="G21" s="721" t="s">
        <v>186</v>
      </c>
      <c r="H21" s="721"/>
      <c r="I21" s="722"/>
      <c r="J21" s="412">
        <v>311142</v>
      </c>
      <c r="K21" s="721" t="s">
        <v>195</v>
      </c>
      <c r="L21" s="721"/>
      <c r="M21" s="721"/>
      <c r="N21" s="133"/>
    </row>
    <row r="22" spans="2:16" s="118" customFormat="1" ht="18.75" customHeight="1">
      <c r="B22" s="446">
        <v>311102</v>
      </c>
      <c r="C22" s="719" t="s">
        <v>182</v>
      </c>
      <c r="D22" s="719"/>
      <c r="E22" s="720"/>
      <c r="F22" s="446">
        <v>311115</v>
      </c>
      <c r="G22" s="719" t="s">
        <v>187</v>
      </c>
      <c r="H22" s="719"/>
      <c r="I22" s="720"/>
      <c r="J22" s="448">
        <v>311143</v>
      </c>
      <c r="K22" s="719" t="s">
        <v>196</v>
      </c>
      <c r="L22" s="719"/>
      <c r="M22" s="719"/>
      <c r="N22" s="134"/>
      <c r="O22" s="146"/>
      <c r="P22" s="146"/>
    </row>
    <row r="23" spans="2:14" ht="18.75" customHeight="1">
      <c r="B23" s="446">
        <v>311128</v>
      </c>
      <c r="C23" s="719" t="s">
        <v>100</v>
      </c>
      <c r="D23" s="719"/>
      <c r="E23" s="720"/>
      <c r="F23" s="446">
        <v>311117</v>
      </c>
      <c r="G23" s="719" t="s">
        <v>106</v>
      </c>
      <c r="H23" s="719"/>
      <c r="I23" s="720"/>
      <c r="J23" s="446">
        <v>311144</v>
      </c>
      <c r="K23" s="719" t="s">
        <v>197</v>
      </c>
      <c r="L23" s="719"/>
      <c r="M23" s="719"/>
      <c r="N23" s="134"/>
    </row>
    <row r="24" spans="2:14" ht="18.75" customHeight="1">
      <c r="B24" s="446">
        <v>311103</v>
      </c>
      <c r="C24" s="719" t="s">
        <v>1</v>
      </c>
      <c r="D24" s="719"/>
      <c r="E24" s="720"/>
      <c r="F24" s="446">
        <v>311118</v>
      </c>
      <c r="G24" s="719" t="s">
        <v>107</v>
      </c>
      <c r="H24" s="719"/>
      <c r="I24" s="720"/>
      <c r="J24" s="446">
        <v>311145</v>
      </c>
      <c r="K24" s="719" t="s">
        <v>198</v>
      </c>
      <c r="L24" s="719"/>
      <c r="M24" s="719"/>
      <c r="N24" s="134"/>
    </row>
    <row r="25" spans="2:14" ht="28.5" customHeight="1">
      <c r="B25" s="446">
        <v>311106</v>
      </c>
      <c r="C25" s="719" t="s">
        <v>174</v>
      </c>
      <c r="D25" s="719"/>
      <c r="E25" s="720"/>
      <c r="F25" s="446">
        <v>311116</v>
      </c>
      <c r="G25" s="719" t="s">
        <v>216</v>
      </c>
      <c r="H25" s="719"/>
      <c r="I25" s="720"/>
      <c r="J25" s="446">
        <v>311146</v>
      </c>
      <c r="K25" s="719" t="s">
        <v>199</v>
      </c>
      <c r="L25" s="719"/>
      <c r="M25" s="719"/>
      <c r="N25" s="134"/>
    </row>
    <row r="26" spans="2:14" ht="18.75" customHeight="1">
      <c r="B26" s="446">
        <v>311104</v>
      </c>
      <c r="C26" s="719" t="s">
        <v>99</v>
      </c>
      <c r="D26" s="719"/>
      <c r="E26" s="720"/>
      <c r="F26" s="446">
        <v>311119</v>
      </c>
      <c r="G26" s="719" t="s">
        <v>9</v>
      </c>
      <c r="H26" s="719"/>
      <c r="I26" s="720"/>
      <c r="J26" s="446">
        <v>311147</v>
      </c>
      <c r="K26" s="719" t="s">
        <v>200</v>
      </c>
      <c r="L26" s="719"/>
      <c r="M26" s="719"/>
      <c r="N26" s="134"/>
    </row>
    <row r="27" spans="2:14" ht="18.75" customHeight="1">
      <c r="B27" s="446">
        <v>311105</v>
      </c>
      <c r="C27" s="719" t="s">
        <v>101</v>
      </c>
      <c r="D27" s="719"/>
      <c r="E27" s="720"/>
      <c r="F27" s="446">
        <v>311110</v>
      </c>
      <c r="G27" s="719" t="s">
        <v>188</v>
      </c>
      <c r="H27" s="719"/>
      <c r="I27" s="720"/>
      <c r="J27" s="446">
        <v>311129</v>
      </c>
      <c r="K27" s="719" t="s">
        <v>102</v>
      </c>
      <c r="L27" s="719"/>
      <c r="M27" s="719"/>
      <c r="N27" s="134"/>
    </row>
    <row r="28" spans="2:14" ht="33" customHeight="1">
      <c r="B28" s="446">
        <v>311107</v>
      </c>
      <c r="C28" s="719" t="s">
        <v>183</v>
      </c>
      <c r="D28" s="719"/>
      <c r="E28" s="720"/>
      <c r="F28" s="446">
        <v>311120</v>
      </c>
      <c r="G28" s="719" t="s">
        <v>108</v>
      </c>
      <c r="H28" s="719"/>
      <c r="I28" s="720"/>
      <c r="J28" s="446">
        <v>311130</v>
      </c>
      <c r="K28" s="719" t="s">
        <v>103</v>
      </c>
      <c r="L28" s="719"/>
      <c r="M28" s="719"/>
      <c r="N28" s="134"/>
    </row>
    <row r="29" spans="2:14" ht="18.75" customHeight="1">
      <c r="B29" s="446">
        <v>311108</v>
      </c>
      <c r="C29" s="719" t="s">
        <v>104</v>
      </c>
      <c r="D29" s="719"/>
      <c r="E29" s="720"/>
      <c r="F29" s="446">
        <v>311121</v>
      </c>
      <c r="G29" s="719" t="s">
        <v>109</v>
      </c>
      <c r="H29" s="719"/>
      <c r="I29" s="720"/>
      <c r="J29" s="446">
        <v>311132</v>
      </c>
      <c r="K29" s="719" t="s">
        <v>56</v>
      </c>
      <c r="L29" s="719"/>
      <c r="M29" s="719"/>
      <c r="N29" s="134"/>
    </row>
    <row r="30" spans="2:14" ht="18.75" customHeight="1">
      <c r="B30" s="446">
        <v>311111</v>
      </c>
      <c r="C30" s="719" t="s">
        <v>184</v>
      </c>
      <c r="D30" s="719"/>
      <c r="E30" s="720"/>
      <c r="F30" s="446">
        <v>311122</v>
      </c>
      <c r="G30" s="719" t="s">
        <v>189</v>
      </c>
      <c r="H30" s="719"/>
      <c r="I30" s="720"/>
      <c r="J30" s="446">
        <v>311131</v>
      </c>
      <c r="K30" s="719" t="s">
        <v>57</v>
      </c>
      <c r="L30" s="719"/>
      <c r="M30" s="719"/>
      <c r="N30" s="134"/>
    </row>
    <row r="31" spans="2:14" ht="18.75" customHeight="1">
      <c r="B31" s="446">
        <v>311112</v>
      </c>
      <c r="C31" s="719" t="s">
        <v>105</v>
      </c>
      <c r="D31" s="719"/>
      <c r="E31" s="720"/>
      <c r="F31" s="446">
        <v>311123</v>
      </c>
      <c r="G31" s="719" t="s">
        <v>190</v>
      </c>
      <c r="H31" s="719"/>
      <c r="I31" s="720"/>
      <c r="J31" s="446">
        <v>311135</v>
      </c>
      <c r="K31" s="719" t="s">
        <v>201</v>
      </c>
      <c r="L31" s="719"/>
      <c r="M31" s="719"/>
      <c r="N31" s="134"/>
    </row>
    <row r="32" spans="2:14" ht="18.75" customHeight="1">
      <c r="B32" s="446">
        <v>311113</v>
      </c>
      <c r="C32" s="719" t="s">
        <v>21</v>
      </c>
      <c r="D32" s="719"/>
      <c r="E32" s="720"/>
      <c r="F32" s="446">
        <v>311124</v>
      </c>
      <c r="G32" s="719" t="s">
        <v>191</v>
      </c>
      <c r="H32" s="719"/>
      <c r="I32" s="720"/>
      <c r="J32" s="446">
        <v>311133</v>
      </c>
      <c r="K32" s="719" t="s">
        <v>202</v>
      </c>
      <c r="L32" s="719"/>
      <c r="M32" s="719"/>
      <c r="N32" s="134"/>
    </row>
    <row r="33" spans="2:14" ht="18.75" customHeight="1">
      <c r="B33" s="446">
        <v>311139</v>
      </c>
      <c r="C33" s="719" t="s">
        <v>185</v>
      </c>
      <c r="D33" s="719"/>
      <c r="E33" s="720"/>
      <c r="F33" s="446">
        <v>311126</v>
      </c>
      <c r="G33" s="719" t="s">
        <v>192</v>
      </c>
      <c r="H33" s="719"/>
      <c r="I33" s="720"/>
      <c r="J33" s="446">
        <v>311136</v>
      </c>
      <c r="K33" s="719" t="s">
        <v>203</v>
      </c>
      <c r="L33" s="719"/>
      <c r="M33" s="719"/>
      <c r="N33" s="134"/>
    </row>
    <row r="34" spans="2:14" ht="18.75" customHeight="1">
      <c r="B34" s="446">
        <v>311114</v>
      </c>
      <c r="C34" s="719" t="s">
        <v>7</v>
      </c>
      <c r="D34" s="719"/>
      <c r="E34" s="720"/>
      <c r="F34" s="446">
        <v>311140</v>
      </c>
      <c r="G34" s="719" t="s">
        <v>193</v>
      </c>
      <c r="H34" s="719"/>
      <c r="I34" s="720"/>
      <c r="J34" s="446">
        <v>311134</v>
      </c>
      <c r="K34" s="719" t="s">
        <v>204</v>
      </c>
      <c r="L34" s="719"/>
      <c r="M34" s="719"/>
      <c r="N34" s="134"/>
    </row>
    <row r="35" spans="2:14" ht="18.75" customHeight="1" thickBot="1">
      <c r="B35" s="447">
        <v>311127</v>
      </c>
      <c r="C35" s="714" t="s">
        <v>98</v>
      </c>
      <c r="D35" s="714"/>
      <c r="E35" s="723"/>
      <c r="F35" s="447">
        <v>311141</v>
      </c>
      <c r="G35" s="714" t="s">
        <v>194</v>
      </c>
      <c r="H35" s="714"/>
      <c r="I35" s="723"/>
      <c r="J35" s="447">
        <v>311138</v>
      </c>
      <c r="K35" s="714" t="s">
        <v>205</v>
      </c>
      <c r="L35" s="714"/>
      <c r="M35" s="714"/>
      <c r="N35" s="135"/>
    </row>
    <row r="36" spans="2:16" s="130" customFormat="1" ht="10.5" customHeight="1">
      <c r="B36" s="15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53"/>
      <c r="O36" s="145"/>
      <c r="P36" s="145"/>
    </row>
    <row r="37" spans="2:16" s="127" customFormat="1" ht="34.5" customHeight="1">
      <c r="B37" s="715" t="s">
        <v>218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155"/>
      <c r="O37" s="147"/>
      <c r="P37" s="148"/>
    </row>
    <row r="38" spans="2:16" s="127" customFormat="1" ht="45" customHeight="1">
      <c r="B38" s="715" t="s">
        <v>245</v>
      </c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155"/>
      <c r="O38" s="147"/>
      <c r="P38" s="148"/>
    </row>
    <row r="39" spans="2:14" ht="34.5" customHeight="1">
      <c r="B39" s="715" t="s">
        <v>317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156"/>
    </row>
    <row r="40" spans="2:15" ht="13.5" customHeight="1" thickBot="1">
      <c r="B40" s="157"/>
      <c r="C40" s="158"/>
      <c r="D40" s="158"/>
      <c r="E40" s="158"/>
      <c r="F40" s="159"/>
      <c r="G40" s="159"/>
      <c r="H40" s="159"/>
      <c r="I40" s="159"/>
      <c r="J40" s="159"/>
      <c r="K40" s="160"/>
      <c r="L40" s="160"/>
      <c r="M40" s="158"/>
      <c r="N40" s="161"/>
      <c r="O40" s="68"/>
    </row>
    <row r="41" spans="2:15" ht="17.25" thickBot="1">
      <c r="B41" s="481" t="s">
        <v>243</v>
      </c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61"/>
    </row>
    <row r="42" spans="2:17" ht="17.25" thickBot="1">
      <c r="B42" s="639" t="s">
        <v>284</v>
      </c>
      <c r="C42" s="640"/>
      <c r="D42" s="641">
        <v>40200</v>
      </c>
      <c r="E42" s="642"/>
      <c r="F42" s="642"/>
      <c r="G42" s="642"/>
      <c r="H42" s="642"/>
      <c r="I42" s="642"/>
      <c r="J42" s="642"/>
      <c r="K42" s="642"/>
      <c r="L42" s="642"/>
      <c r="M42" s="642"/>
      <c r="N42" s="643"/>
      <c r="O42" s="480"/>
      <c r="P42" s="480"/>
      <c r="Q42" s="482"/>
    </row>
    <row r="43" spans="2:14" ht="14.25"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4"/>
    </row>
  </sheetData>
  <sheetProtection/>
  <mergeCells count="69">
    <mergeCell ref="D8:E8"/>
    <mergeCell ref="H8:I8"/>
    <mergeCell ref="G21:I21"/>
    <mergeCell ref="K21:M21"/>
    <mergeCell ref="F18:N18"/>
    <mergeCell ref="B20:N20"/>
    <mergeCell ref="K17:L17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B39:M39"/>
    <mergeCell ref="G33:I33"/>
    <mergeCell ref="G34:I34"/>
    <mergeCell ref="C33:E33"/>
    <mergeCell ref="C34:E34"/>
    <mergeCell ref="C35:E35"/>
    <mergeCell ref="G35:I35"/>
    <mergeCell ref="K33:M33"/>
    <mergeCell ref="C22:E22"/>
    <mergeCell ref="G22:I22"/>
    <mergeCell ref="K22:M22"/>
    <mergeCell ref="C21:E21"/>
    <mergeCell ref="K34:M34"/>
    <mergeCell ref="B38:M38"/>
    <mergeCell ref="K23:M23"/>
    <mergeCell ref="C24:E24"/>
    <mergeCell ref="G24:I24"/>
    <mergeCell ref="K24:M24"/>
    <mergeCell ref="C23:E23"/>
    <mergeCell ref="G23:I23"/>
    <mergeCell ref="C25:E25"/>
    <mergeCell ref="G25:I25"/>
    <mergeCell ref="K25:M25"/>
    <mergeCell ref="C26:E26"/>
    <mergeCell ref="G26:I26"/>
    <mergeCell ref="K26:M26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G29:I29"/>
    <mergeCell ref="K29:M29"/>
    <mergeCell ref="C30:E30"/>
    <mergeCell ref="G30:I30"/>
    <mergeCell ref="K30:M30"/>
    <mergeCell ref="C29:E29"/>
    <mergeCell ref="B42:C42"/>
    <mergeCell ref="D42:N42"/>
    <mergeCell ref="M2:N2"/>
    <mergeCell ref="M3:N4"/>
    <mergeCell ref="K35:M35"/>
    <mergeCell ref="B37:M37"/>
    <mergeCell ref="C3:L3"/>
    <mergeCell ref="C4:L4"/>
    <mergeCell ref="G31:I31"/>
    <mergeCell ref="K31:M31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5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91"/>
  <sheetViews>
    <sheetView showGridLines="0" view="pageBreakPreview" zoomScale="70" zoomScaleNormal="110" zoomScaleSheetLayoutView="70" zoomScalePageLayoutView="0" workbookViewId="0" topLeftCell="A1">
      <selection activeCell="D96" sqref="D96:P96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2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28.25390625" style="29" customWidth="1"/>
    <col min="14" max="14" width="9.00390625" style="29" customWidth="1"/>
    <col min="15" max="15" width="4.875" style="31" customWidth="1"/>
    <col min="16" max="16" width="4.5039062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21"/>
      <c r="C2" s="235"/>
      <c r="D2" s="236"/>
      <c r="E2" s="236"/>
      <c r="F2" s="236"/>
      <c r="G2" s="236"/>
      <c r="H2" s="236"/>
      <c r="I2" s="236"/>
      <c r="J2" s="236"/>
      <c r="K2" s="236"/>
      <c r="L2" s="237"/>
      <c r="M2" s="238"/>
      <c r="N2" s="227"/>
      <c r="O2" s="228"/>
      <c r="P2" s="229"/>
    </row>
    <row r="3" spans="2:17" s="33" customFormat="1" ht="15.75" customHeight="1">
      <c r="B3" s="225"/>
      <c r="C3" s="866" t="s">
        <v>299</v>
      </c>
      <c r="D3" s="867"/>
      <c r="E3" s="867"/>
      <c r="F3" s="867"/>
      <c r="G3" s="867"/>
      <c r="H3" s="867"/>
      <c r="I3" s="867"/>
      <c r="J3" s="867"/>
      <c r="K3" s="867"/>
      <c r="L3" s="867"/>
      <c r="M3" s="868"/>
      <c r="N3" s="866" t="s">
        <v>451</v>
      </c>
      <c r="O3" s="867"/>
      <c r="P3" s="868"/>
      <c r="Q3" s="8"/>
    </row>
    <row r="4" spans="2:16" s="40" customFormat="1" ht="20.25" customHeight="1">
      <c r="B4" s="225"/>
      <c r="C4" s="866" t="s">
        <v>300</v>
      </c>
      <c r="D4" s="867"/>
      <c r="E4" s="867"/>
      <c r="F4" s="867"/>
      <c r="G4" s="867"/>
      <c r="H4" s="867"/>
      <c r="I4" s="867"/>
      <c r="J4" s="867"/>
      <c r="K4" s="867"/>
      <c r="L4" s="867"/>
      <c r="M4" s="868"/>
      <c r="N4" s="869" t="s">
        <v>309</v>
      </c>
      <c r="O4" s="870"/>
      <c r="P4" s="871"/>
    </row>
    <row r="5" spans="2:16" s="33" customFormat="1" ht="20.25" customHeight="1" thickBot="1">
      <c r="B5" s="226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2"/>
      <c r="N5" s="230"/>
      <c r="O5" s="231"/>
      <c r="P5" s="232"/>
    </row>
    <row r="6" spans="2:16" s="239" customFormat="1" ht="13.5" customHeight="1" thickBot="1"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</row>
    <row r="7" spans="2:17" s="40" customFormat="1" ht="40.5" customHeight="1" thickBot="1">
      <c r="B7" s="897" t="s">
        <v>301</v>
      </c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9"/>
      <c r="Q7" s="39"/>
    </row>
    <row r="8" spans="2:17" s="40" customFormat="1" ht="27" customHeight="1" thickBot="1">
      <c r="B8" s="739" t="s">
        <v>408</v>
      </c>
      <c r="C8" s="737"/>
      <c r="D8" s="737"/>
      <c r="E8" s="738"/>
      <c r="F8" s="739" t="s">
        <v>409</v>
      </c>
      <c r="G8" s="737"/>
      <c r="H8" s="737"/>
      <c r="I8" s="737"/>
      <c r="J8" s="737"/>
      <c r="K8" s="737"/>
      <c r="L8" s="737"/>
      <c r="M8" s="737"/>
      <c r="N8" s="737"/>
      <c r="O8" s="737"/>
      <c r="P8" s="738"/>
      <c r="Q8" s="39"/>
    </row>
    <row r="9" spans="2:17" s="40" customFormat="1" ht="13.5" customHeight="1" thickBot="1">
      <c r="B9" s="233" t="s">
        <v>52</v>
      </c>
      <c r="C9" s="897" t="s">
        <v>0</v>
      </c>
      <c r="D9" s="898"/>
      <c r="E9" s="899"/>
      <c r="F9" s="900" t="s">
        <v>52</v>
      </c>
      <c r="G9" s="901"/>
      <c r="H9" s="737" t="s">
        <v>0</v>
      </c>
      <c r="I9" s="737"/>
      <c r="J9" s="738"/>
      <c r="K9" s="739" t="s">
        <v>52</v>
      </c>
      <c r="L9" s="902"/>
      <c r="M9" s="737" t="s">
        <v>0</v>
      </c>
      <c r="N9" s="737"/>
      <c r="O9" s="737"/>
      <c r="P9" s="738"/>
      <c r="Q9" s="39"/>
    </row>
    <row r="10" spans="2:16" ht="12.75" customHeight="1">
      <c r="B10" s="531">
        <v>141420</v>
      </c>
      <c r="C10" s="874" t="s">
        <v>20</v>
      </c>
      <c r="D10" s="875"/>
      <c r="E10" s="876"/>
      <c r="F10" s="847">
        <v>151310</v>
      </c>
      <c r="G10" s="848"/>
      <c r="H10" s="860" t="s">
        <v>27</v>
      </c>
      <c r="I10" s="860"/>
      <c r="J10" s="860"/>
      <c r="K10" s="861">
        <v>151650</v>
      </c>
      <c r="L10" s="862"/>
      <c r="M10" s="883" t="s">
        <v>43</v>
      </c>
      <c r="N10" s="883"/>
      <c r="O10" s="883"/>
      <c r="P10" s="903"/>
    </row>
    <row r="11" spans="2:16" ht="12.75" customHeight="1">
      <c r="B11" s="162">
        <v>141421</v>
      </c>
      <c r="C11" s="744" t="s">
        <v>461</v>
      </c>
      <c r="D11" s="745"/>
      <c r="E11" s="746"/>
      <c r="F11" s="893">
        <v>151311</v>
      </c>
      <c r="G11" s="894"/>
      <c r="H11" s="845" t="s">
        <v>247</v>
      </c>
      <c r="I11" s="846"/>
      <c r="J11" s="846"/>
      <c r="K11" s="826">
        <v>151651</v>
      </c>
      <c r="L11" s="827"/>
      <c r="M11" s="745" t="s">
        <v>410</v>
      </c>
      <c r="N11" s="745"/>
      <c r="O11" s="745"/>
      <c r="P11" s="746"/>
    </row>
    <row r="12" spans="2:16" ht="12.75" customHeight="1">
      <c r="B12" s="166">
        <v>141090</v>
      </c>
      <c r="C12" s="744" t="s">
        <v>58</v>
      </c>
      <c r="D12" s="843"/>
      <c r="E12" s="844"/>
      <c r="F12" s="893">
        <v>151320</v>
      </c>
      <c r="G12" s="894"/>
      <c r="H12" s="398" t="s">
        <v>29</v>
      </c>
      <c r="I12" s="163"/>
      <c r="J12" s="163"/>
      <c r="K12" s="826">
        <v>151610</v>
      </c>
      <c r="L12" s="827"/>
      <c r="M12" s="744" t="s">
        <v>411</v>
      </c>
      <c r="N12" s="745"/>
      <c r="O12" s="745"/>
      <c r="P12" s="746"/>
    </row>
    <row r="13" spans="2:16" ht="12.75" customHeight="1">
      <c r="B13" s="525">
        <v>141091</v>
      </c>
      <c r="C13" s="744" t="s">
        <v>412</v>
      </c>
      <c r="D13" s="745"/>
      <c r="E13" s="746"/>
      <c r="F13" s="872">
        <v>151321</v>
      </c>
      <c r="G13" s="873"/>
      <c r="H13" s="398" t="s">
        <v>462</v>
      </c>
      <c r="I13" s="163"/>
      <c r="J13" s="163"/>
      <c r="K13" s="826">
        <v>151611</v>
      </c>
      <c r="L13" s="827"/>
      <c r="M13" s="744" t="s">
        <v>413</v>
      </c>
      <c r="N13" s="745"/>
      <c r="O13" s="745"/>
      <c r="P13" s="746"/>
    </row>
    <row r="14" spans="2:16" ht="12.75" customHeight="1">
      <c r="B14" s="166">
        <v>141060</v>
      </c>
      <c r="C14" s="744" t="s">
        <v>133</v>
      </c>
      <c r="D14" s="843"/>
      <c r="E14" s="844"/>
      <c r="F14" s="895">
        <v>151050</v>
      </c>
      <c r="G14" s="896"/>
      <c r="H14" s="324" t="s">
        <v>21</v>
      </c>
      <c r="I14" s="167"/>
      <c r="J14" s="167"/>
      <c r="K14" s="826">
        <v>151600</v>
      </c>
      <c r="L14" s="827"/>
      <c r="M14" s="120" t="s">
        <v>26</v>
      </c>
      <c r="N14" s="120"/>
      <c r="O14" s="120"/>
      <c r="P14" s="168"/>
    </row>
    <row r="15" spans="2:16" ht="12.75" customHeight="1">
      <c r="B15" s="166">
        <v>141061</v>
      </c>
      <c r="C15" s="119" t="s">
        <v>248</v>
      </c>
      <c r="D15" s="164"/>
      <c r="E15" s="165"/>
      <c r="F15" s="893">
        <v>151051</v>
      </c>
      <c r="G15" s="894"/>
      <c r="H15" s="745" t="s">
        <v>463</v>
      </c>
      <c r="I15" s="745"/>
      <c r="J15" s="745"/>
      <c r="K15" s="826">
        <v>151601</v>
      </c>
      <c r="L15" s="827"/>
      <c r="M15" s="745" t="s">
        <v>255</v>
      </c>
      <c r="N15" s="745"/>
      <c r="O15" s="745"/>
      <c r="P15" s="746"/>
    </row>
    <row r="16" spans="2:16" ht="12.75" customHeight="1">
      <c r="B16" s="166">
        <v>151350</v>
      </c>
      <c r="C16" s="119" t="s">
        <v>36</v>
      </c>
      <c r="D16" s="164"/>
      <c r="E16" s="165"/>
      <c r="F16" s="893">
        <v>132500</v>
      </c>
      <c r="G16" s="894"/>
      <c r="H16" s="745" t="s">
        <v>61</v>
      </c>
      <c r="I16" s="745"/>
      <c r="J16" s="745"/>
      <c r="K16" s="826">
        <v>151700</v>
      </c>
      <c r="L16" s="827"/>
      <c r="M16" s="120" t="s">
        <v>28</v>
      </c>
      <c r="N16" s="120"/>
      <c r="O16" s="120"/>
      <c r="P16" s="168"/>
    </row>
    <row r="17" spans="2:16" ht="12.75" customHeight="1">
      <c r="B17" s="166">
        <v>151351</v>
      </c>
      <c r="C17" s="119" t="s">
        <v>251</v>
      </c>
      <c r="D17" s="164"/>
      <c r="E17" s="165"/>
      <c r="F17" s="826">
        <v>141100</v>
      </c>
      <c r="G17" s="827"/>
      <c r="H17" s="745" t="s">
        <v>414</v>
      </c>
      <c r="I17" s="745"/>
      <c r="J17" s="745"/>
      <c r="K17" s="826">
        <v>151701</v>
      </c>
      <c r="L17" s="827"/>
      <c r="M17" s="745" t="s">
        <v>256</v>
      </c>
      <c r="N17" s="745"/>
      <c r="O17" s="745"/>
      <c r="P17" s="746"/>
    </row>
    <row r="18" spans="2:16" ht="12.75" customHeight="1">
      <c r="B18" s="166">
        <v>151640</v>
      </c>
      <c r="C18" s="119" t="s">
        <v>42</v>
      </c>
      <c r="D18" s="164"/>
      <c r="E18" s="165"/>
      <c r="F18" s="826">
        <v>141101</v>
      </c>
      <c r="G18" s="827"/>
      <c r="H18" s="120" t="s">
        <v>415</v>
      </c>
      <c r="I18" s="120"/>
      <c r="J18" s="120"/>
      <c r="K18" s="826">
        <v>151750</v>
      </c>
      <c r="L18" s="827"/>
      <c r="M18" s="120" t="s">
        <v>30</v>
      </c>
      <c r="N18" s="120"/>
      <c r="O18" s="120"/>
      <c r="P18" s="168"/>
    </row>
    <row r="19" spans="2:16" ht="12.75" customHeight="1">
      <c r="B19" s="166">
        <v>151641</v>
      </c>
      <c r="C19" s="119" t="s">
        <v>416</v>
      </c>
      <c r="D19" s="164"/>
      <c r="E19" s="165"/>
      <c r="F19" s="826">
        <v>141110</v>
      </c>
      <c r="G19" s="827"/>
      <c r="H19" s="744" t="s">
        <v>464</v>
      </c>
      <c r="I19" s="745"/>
      <c r="J19" s="746"/>
      <c r="K19" s="826">
        <v>151751</v>
      </c>
      <c r="L19" s="827"/>
      <c r="M19" s="745" t="s">
        <v>257</v>
      </c>
      <c r="N19" s="745"/>
      <c r="O19" s="745"/>
      <c r="P19" s="746"/>
    </row>
    <row r="20" spans="2:16" ht="12.75" customHeight="1">
      <c r="B20" s="166">
        <v>141600</v>
      </c>
      <c r="C20" s="744" t="s">
        <v>136</v>
      </c>
      <c r="D20" s="843"/>
      <c r="E20" s="844"/>
      <c r="F20" s="826">
        <v>141111</v>
      </c>
      <c r="G20" s="827"/>
      <c r="H20" s="744" t="s">
        <v>417</v>
      </c>
      <c r="I20" s="745"/>
      <c r="J20" s="746"/>
      <c r="K20" s="826">
        <v>151020</v>
      </c>
      <c r="L20" s="827"/>
      <c r="M20" s="120" t="s">
        <v>469</v>
      </c>
      <c r="N20" s="120"/>
      <c r="O20" s="120"/>
      <c r="P20" s="168"/>
    </row>
    <row r="21" spans="2:16" ht="12.75" customHeight="1">
      <c r="B21" s="166">
        <v>141601</v>
      </c>
      <c r="C21" s="744" t="s">
        <v>418</v>
      </c>
      <c r="D21" s="843"/>
      <c r="E21" s="844"/>
      <c r="F21" s="826">
        <v>141150</v>
      </c>
      <c r="G21" s="827"/>
      <c r="H21" s="744" t="s">
        <v>459</v>
      </c>
      <c r="I21" s="745"/>
      <c r="J21" s="746"/>
      <c r="K21" s="826">
        <v>151021</v>
      </c>
      <c r="L21" s="827"/>
      <c r="M21" s="745" t="s">
        <v>259</v>
      </c>
      <c r="N21" s="745"/>
      <c r="O21" s="745"/>
      <c r="P21" s="746"/>
    </row>
    <row r="22" spans="2:16" ht="12.75" customHeight="1">
      <c r="B22" s="166">
        <v>151360</v>
      </c>
      <c r="C22" s="744" t="s">
        <v>45</v>
      </c>
      <c r="D22" s="843"/>
      <c r="E22" s="844"/>
      <c r="F22" s="826">
        <v>141525</v>
      </c>
      <c r="G22" s="827"/>
      <c r="H22" s="744" t="s">
        <v>271</v>
      </c>
      <c r="I22" s="745"/>
      <c r="J22" s="746"/>
      <c r="K22" s="826">
        <v>151800</v>
      </c>
      <c r="L22" s="827"/>
      <c r="M22" s="744" t="s">
        <v>472</v>
      </c>
      <c r="N22" s="745"/>
      <c r="O22" s="745"/>
      <c r="P22" s="746"/>
    </row>
    <row r="23" spans="2:16" ht="12.75" customHeight="1">
      <c r="B23" s="166">
        <v>151361</v>
      </c>
      <c r="C23" s="744" t="s">
        <v>254</v>
      </c>
      <c r="D23" s="745"/>
      <c r="E23" s="746"/>
      <c r="F23" s="826">
        <v>141130</v>
      </c>
      <c r="G23" s="827"/>
      <c r="H23" s="744" t="s">
        <v>176</v>
      </c>
      <c r="I23" s="745"/>
      <c r="J23" s="746"/>
      <c r="K23" s="826">
        <v>151801</v>
      </c>
      <c r="L23" s="827"/>
      <c r="M23" s="744" t="s">
        <v>473</v>
      </c>
      <c r="N23" s="745"/>
      <c r="O23" s="745"/>
      <c r="P23" s="746"/>
    </row>
    <row r="24" spans="2:16" ht="12.75" customHeight="1">
      <c r="B24" s="166">
        <v>151370</v>
      </c>
      <c r="C24" s="744" t="s">
        <v>31</v>
      </c>
      <c r="D24" s="843"/>
      <c r="E24" s="844"/>
      <c r="F24" s="826">
        <v>142000</v>
      </c>
      <c r="G24" s="827"/>
      <c r="H24" s="744" t="s">
        <v>419</v>
      </c>
      <c r="I24" s="745"/>
      <c r="J24" s="746"/>
      <c r="K24" s="826">
        <v>151330</v>
      </c>
      <c r="L24" s="827"/>
      <c r="M24" s="503" t="s">
        <v>59</v>
      </c>
      <c r="N24" s="504"/>
      <c r="O24" s="504"/>
      <c r="P24" s="505"/>
    </row>
    <row r="25" spans="2:16" ht="12.75" customHeight="1">
      <c r="B25" s="166">
        <v>151371</v>
      </c>
      <c r="C25" s="744" t="s">
        <v>258</v>
      </c>
      <c r="D25" s="843"/>
      <c r="E25" s="844"/>
      <c r="F25" s="826">
        <v>142001</v>
      </c>
      <c r="G25" s="827"/>
      <c r="H25" s="744" t="s">
        <v>420</v>
      </c>
      <c r="I25" s="745"/>
      <c r="J25" s="746"/>
      <c r="K25" s="826">
        <v>151331</v>
      </c>
      <c r="L25" s="827"/>
      <c r="M25" s="744" t="s">
        <v>302</v>
      </c>
      <c r="N25" s="745"/>
      <c r="O25" s="745"/>
      <c r="P25" s="746"/>
    </row>
    <row r="26" spans="2:16" ht="12.75" customHeight="1">
      <c r="B26" s="166">
        <v>151380</v>
      </c>
      <c r="C26" s="744" t="s">
        <v>32</v>
      </c>
      <c r="D26" s="843"/>
      <c r="E26" s="844"/>
      <c r="F26" s="826">
        <v>151300</v>
      </c>
      <c r="G26" s="827"/>
      <c r="H26" s="120" t="s">
        <v>33</v>
      </c>
      <c r="I26" s="120"/>
      <c r="J26" s="120"/>
      <c r="K26" s="826">
        <v>151250</v>
      </c>
      <c r="L26" s="827"/>
      <c r="M26" s="744" t="s">
        <v>220</v>
      </c>
      <c r="N26" s="745"/>
      <c r="O26" s="745"/>
      <c r="P26" s="746"/>
    </row>
    <row r="27" spans="2:16" ht="12.75" customHeight="1">
      <c r="B27" s="166">
        <v>151381</v>
      </c>
      <c r="C27" s="744" t="s">
        <v>260</v>
      </c>
      <c r="D27" s="843"/>
      <c r="E27" s="844"/>
      <c r="F27" s="826">
        <v>151301</v>
      </c>
      <c r="G27" s="827"/>
      <c r="H27" s="120" t="s">
        <v>249</v>
      </c>
      <c r="I27" s="120"/>
      <c r="J27" s="120"/>
      <c r="K27" s="826">
        <v>151251</v>
      </c>
      <c r="L27" s="827"/>
      <c r="M27" s="744" t="s">
        <v>303</v>
      </c>
      <c r="N27" s="745"/>
      <c r="O27" s="745"/>
      <c r="P27" s="746"/>
    </row>
    <row r="28" spans="2:16" ht="12.75" customHeight="1">
      <c r="B28" s="166">
        <v>151760</v>
      </c>
      <c r="C28" s="503" t="s">
        <v>23</v>
      </c>
      <c r="D28" s="504"/>
      <c r="E28" s="505"/>
      <c r="F28" s="826">
        <v>151100</v>
      </c>
      <c r="G28" s="827"/>
      <c r="H28" s="120" t="s">
        <v>460</v>
      </c>
      <c r="I28" s="120"/>
      <c r="J28" s="120"/>
      <c r="K28" s="826">
        <v>151410</v>
      </c>
      <c r="L28" s="827"/>
      <c r="M28" s="744" t="s">
        <v>450</v>
      </c>
      <c r="N28" s="745"/>
      <c r="O28" s="745"/>
      <c r="P28" s="746"/>
    </row>
    <row r="29" spans="2:16" ht="12.75" customHeight="1">
      <c r="B29" s="166">
        <v>151761</v>
      </c>
      <c r="C29" s="744" t="s">
        <v>421</v>
      </c>
      <c r="D29" s="745"/>
      <c r="E29" s="746"/>
      <c r="F29" s="826">
        <v>151101</v>
      </c>
      <c r="G29" s="827"/>
      <c r="H29" s="120" t="s">
        <v>250</v>
      </c>
      <c r="I29" s="120"/>
      <c r="J29" s="120"/>
      <c r="K29" s="826">
        <v>151411</v>
      </c>
      <c r="L29" s="827"/>
      <c r="M29" s="744" t="s">
        <v>422</v>
      </c>
      <c r="N29" s="745"/>
      <c r="O29" s="745"/>
      <c r="P29" s="746"/>
    </row>
    <row r="30" spans="2:16" ht="12.75" customHeight="1">
      <c r="B30" s="166">
        <v>144000</v>
      </c>
      <c r="C30" s="744" t="s">
        <v>470</v>
      </c>
      <c r="D30" s="745"/>
      <c r="E30" s="746"/>
      <c r="F30" s="826">
        <v>151340</v>
      </c>
      <c r="G30" s="827"/>
      <c r="H30" s="120" t="s">
        <v>423</v>
      </c>
      <c r="I30" s="120"/>
      <c r="J30" s="120"/>
      <c r="K30" s="826">
        <v>151270</v>
      </c>
      <c r="L30" s="827"/>
      <c r="M30" s="744" t="s">
        <v>221</v>
      </c>
      <c r="N30" s="745"/>
      <c r="O30" s="745"/>
      <c r="P30" s="746"/>
    </row>
    <row r="31" spans="2:16" ht="27.75" customHeight="1">
      <c r="B31" s="166">
        <v>144001</v>
      </c>
      <c r="C31" s="744" t="s">
        <v>471</v>
      </c>
      <c r="D31" s="745"/>
      <c r="E31" s="746"/>
      <c r="F31" s="826">
        <v>151341</v>
      </c>
      <c r="G31" s="827"/>
      <c r="H31" s="120" t="s">
        <v>465</v>
      </c>
      <c r="I31" s="120"/>
      <c r="J31" s="120"/>
      <c r="K31" s="826">
        <v>151271</v>
      </c>
      <c r="L31" s="827"/>
      <c r="M31" s="744" t="s">
        <v>261</v>
      </c>
      <c r="N31" s="745"/>
      <c r="O31" s="745"/>
      <c r="P31" s="746"/>
    </row>
    <row r="32" spans="2:16" ht="12.75" customHeight="1">
      <c r="B32" s="166">
        <v>151390</v>
      </c>
      <c r="C32" s="119" t="s">
        <v>34</v>
      </c>
      <c r="D32" s="164"/>
      <c r="E32" s="165"/>
      <c r="F32" s="826">
        <v>151200</v>
      </c>
      <c r="G32" s="827"/>
      <c r="H32" s="120" t="s">
        <v>35</v>
      </c>
      <c r="I32" s="120"/>
      <c r="J32" s="120"/>
      <c r="K32" s="826">
        <v>241150</v>
      </c>
      <c r="L32" s="827"/>
      <c r="M32" s="744" t="s">
        <v>175</v>
      </c>
      <c r="N32" s="745"/>
      <c r="O32" s="745"/>
      <c r="P32" s="746"/>
    </row>
    <row r="33" spans="2:16" ht="12.75" customHeight="1">
      <c r="B33" s="166">
        <v>151391</v>
      </c>
      <c r="C33" s="744" t="s">
        <v>262</v>
      </c>
      <c r="D33" s="745"/>
      <c r="E33" s="746"/>
      <c r="F33" s="826">
        <v>151201</v>
      </c>
      <c r="G33" s="827"/>
      <c r="H33" s="120" t="s">
        <v>466</v>
      </c>
      <c r="I33" s="164"/>
      <c r="J33" s="164"/>
      <c r="K33" s="826">
        <v>241350</v>
      </c>
      <c r="L33" s="827"/>
      <c r="M33" s="744" t="s">
        <v>60</v>
      </c>
      <c r="N33" s="745"/>
      <c r="O33" s="745"/>
      <c r="P33" s="168"/>
    </row>
    <row r="34" spans="2:16" ht="12.75" customHeight="1">
      <c r="B34" s="166">
        <v>141280</v>
      </c>
      <c r="C34" s="119" t="s">
        <v>39</v>
      </c>
      <c r="D34" s="164"/>
      <c r="E34" s="165"/>
      <c r="F34" s="826">
        <v>151120</v>
      </c>
      <c r="G34" s="827"/>
      <c r="H34" s="120" t="s">
        <v>38</v>
      </c>
      <c r="I34" s="120"/>
      <c r="J34" s="120"/>
      <c r="K34" s="826">
        <v>151130</v>
      </c>
      <c r="L34" s="827"/>
      <c r="M34" s="120" t="s">
        <v>37</v>
      </c>
      <c r="N34" s="120"/>
      <c r="O34" s="120"/>
      <c r="P34" s="168"/>
    </row>
    <row r="35" spans="2:16" ht="12.75" customHeight="1">
      <c r="B35" s="166">
        <v>141281</v>
      </c>
      <c r="C35" s="744" t="s">
        <v>264</v>
      </c>
      <c r="D35" s="745"/>
      <c r="E35" s="746"/>
      <c r="F35" s="826">
        <v>151121</v>
      </c>
      <c r="G35" s="827"/>
      <c r="H35" s="120" t="s">
        <v>424</v>
      </c>
      <c r="I35" s="120"/>
      <c r="J35" s="120"/>
      <c r="K35" s="826">
        <v>151131</v>
      </c>
      <c r="L35" s="827"/>
      <c r="M35" s="744" t="s">
        <v>263</v>
      </c>
      <c r="N35" s="745"/>
      <c r="O35" s="745"/>
      <c r="P35" s="746"/>
    </row>
    <row r="36" spans="2:16" ht="12.75" customHeight="1">
      <c r="B36" s="166">
        <v>141430</v>
      </c>
      <c r="C36" s="744" t="s">
        <v>24</v>
      </c>
      <c r="D36" s="745"/>
      <c r="E36" s="746"/>
      <c r="F36" s="826">
        <v>151400</v>
      </c>
      <c r="G36" s="827"/>
      <c r="H36" s="120" t="s">
        <v>22</v>
      </c>
      <c r="I36" s="120"/>
      <c r="J36" s="120"/>
      <c r="K36" s="826">
        <v>241290</v>
      </c>
      <c r="L36" s="827"/>
      <c r="M36" s="120" t="s">
        <v>40</v>
      </c>
      <c r="N36" s="120"/>
      <c r="O36" s="120"/>
      <c r="P36" s="168"/>
    </row>
    <row r="37" spans="2:16" ht="12.75" customHeight="1">
      <c r="B37" s="166">
        <v>141431</v>
      </c>
      <c r="C37" s="744" t="s">
        <v>425</v>
      </c>
      <c r="D37" s="745"/>
      <c r="E37" s="746"/>
      <c r="F37" s="826">
        <v>151401</v>
      </c>
      <c r="G37" s="827"/>
      <c r="H37" s="120" t="s">
        <v>467</v>
      </c>
      <c r="I37" s="120"/>
      <c r="J37" s="120"/>
      <c r="K37" s="826">
        <v>241291</v>
      </c>
      <c r="L37" s="827"/>
      <c r="M37" s="745" t="s">
        <v>426</v>
      </c>
      <c r="N37" s="745"/>
      <c r="O37" s="745"/>
      <c r="P37" s="746"/>
    </row>
    <row r="38" spans="2:16" ht="12.75" customHeight="1">
      <c r="B38" s="166">
        <v>141550</v>
      </c>
      <c r="C38" s="119" t="s">
        <v>62</v>
      </c>
      <c r="D38" s="164"/>
      <c r="E38" s="165"/>
      <c r="F38" s="826">
        <v>151550</v>
      </c>
      <c r="G38" s="827"/>
      <c r="H38" s="120" t="s">
        <v>41</v>
      </c>
      <c r="I38" s="120"/>
      <c r="J38" s="120"/>
      <c r="K38" s="826">
        <v>151150</v>
      </c>
      <c r="L38" s="827"/>
      <c r="M38" s="745" t="s">
        <v>427</v>
      </c>
      <c r="N38" s="745"/>
      <c r="O38" s="745"/>
      <c r="P38" s="746"/>
    </row>
    <row r="39" spans="2:16" ht="12.75" customHeight="1">
      <c r="B39" s="166">
        <v>141551</v>
      </c>
      <c r="C39" s="744" t="s">
        <v>428</v>
      </c>
      <c r="D39" s="745"/>
      <c r="E39" s="746"/>
      <c r="F39" s="826">
        <v>151551</v>
      </c>
      <c r="G39" s="827"/>
      <c r="H39" s="120" t="s">
        <v>252</v>
      </c>
      <c r="I39" s="120"/>
      <c r="J39" s="120"/>
      <c r="K39" s="826">
        <v>151151</v>
      </c>
      <c r="L39" s="827"/>
      <c r="M39" s="745" t="s">
        <v>265</v>
      </c>
      <c r="N39" s="745"/>
      <c r="O39" s="745"/>
      <c r="P39" s="746"/>
    </row>
    <row r="40" spans="2:16" ht="12.75" customHeight="1">
      <c r="B40" s="166">
        <v>151620</v>
      </c>
      <c r="C40" s="119" t="s">
        <v>241</v>
      </c>
      <c r="D40" s="164"/>
      <c r="E40" s="165"/>
      <c r="F40" s="826">
        <v>141450</v>
      </c>
      <c r="G40" s="827"/>
      <c r="H40" s="120" t="s">
        <v>219</v>
      </c>
      <c r="I40" s="120"/>
      <c r="J40" s="120"/>
      <c r="K40" s="826">
        <v>141500</v>
      </c>
      <c r="L40" s="827"/>
      <c r="M40" s="745" t="s">
        <v>429</v>
      </c>
      <c r="N40" s="745"/>
      <c r="O40" s="745"/>
      <c r="P40" s="746"/>
    </row>
    <row r="41" spans="2:16" ht="27.75" customHeight="1">
      <c r="B41" s="166">
        <v>151621</v>
      </c>
      <c r="C41" s="744" t="s">
        <v>266</v>
      </c>
      <c r="D41" s="745"/>
      <c r="E41" s="746"/>
      <c r="F41" s="826">
        <v>141451</v>
      </c>
      <c r="G41" s="827"/>
      <c r="H41" s="120" t="s">
        <v>253</v>
      </c>
      <c r="I41" s="120"/>
      <c r="J41" s="120"/>
      <c r="K41" s="826">
        <v>141700</v>
      </c>
      <c r="L41" s="827"/>
      <c r="M41" s="745" t="s">
        <v>430</v>
      </c>
      <c r="N41" s="745"/>
      <c r="O41" s="745"/>
      <c r="P41" s="746"/>
    </row>
    <row r="42" spans="2:16" ht="12.75" customHeight="1" thickBot="1">
      <c r="B42" s="532">
        <v>141000</v>
      </c>
      <c r="C42" s="823" t="s">
        <v>63</v>
      </c>
      <c r="D42" s="824"/>
      <c r="E42" s="825"/>
      <c r="F42" s="826">
        <v>151850</v>
      </c>
      <c r="G42" s="827"/>
      <c r="H42" s="120" t="s">
        <v>431</v>
      </c>
      <c r="I42" s="120"/>
      <c r="J42" s="120"/>
      <c r="K42" s="826">
        <v>141300</v>
      </c>
      <c r="L42" s="827"/>
      <c r="M42" s="745" t="s">
        <v>44</v>
      </c>
      <c r="N42" s="745"/>
      <c r="O42" s="745"/>
      <c r="P42" s="746"/>
    </row>
    <row r="43" spans="2:17" ht="15" customHeight="1" thickBot="1">
      <c r="B43" s="533"/>
      <c r="C43" s="534"/>
      <c r="D43" s="534"/>
      <c r="E43" s="535"/>
      <c r="F43" s="833">
        <v>151851</v>
      </c>
      <c r="G43" s="834"/>
      <c r="H43" s="835" t="s">
        <v>468</v>
      </c>
      <c r="I43" s="836"/>
      <c r="J43" s="536"/>
      <c r="K43" s="837">
        <v>141301</v>
      </c>
      <c r="L43" s="838"/>
      <c r="M43" s="839" t="s">
        <v>267</v>
      </c>
      <c r="N43" s="839"/>
      <c r="O43" s="839"/>
      <c r="P43" s="840"/>
      <c r="Q43" s="526"/>
    </row>
    <row r="44" spans="2:17" ht="15" customHeight="1" thickBot="1">
      <c r="B44" s="534"/>
      <c r="C44" s="534"/>
      <c r="D44" s="534"/>
      <c r="E44" s="534"/>
      <c r="F44" s="534"/>
      <c r="G44" s="534"/>
      <c r="H44" s="534"/>
      <c r="I44" s="534"/>
      <c r="J44" s="534"/>
      <c r="K44" s="831">
        <v>151160</v>
      </c>
      <c r="L44" s="832"/>
      <c r="M44" s="841" t="s">
        <v>452</v>
      </c>
      <c r="N44" s="841"/>
      <c r="O44" s="841"/>
      <c r="P44" s="842"/>
      <c r="Q44" s="526"/>
    </row>
    <row r="45" spans="2:17" s="241" customFormat="1" ht="13.5" customHeight="1" thickBot="1">
      <c r="B45" s="402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4"/>
      <c r="Q45" s="240"/>
    </row>
    <row r="46" spans="2:16" ht="26.25" customHeight="1" thickBot="1">
      <c r="B46" s="739" t="s">
        <v>74</v>
      </c>
      <c r="C46" s="737"/>
      <c r="D46" s="737"/>
      <c r="E46" s="737"/>
      <c r="F46" s="737"/>
      <c r="G46" s="737"/>
      <c r="H46" s="737"/>
      <c r="I46" s="737"/>
      <c r="J46" s="737"/>
      <c r="K46" s="737"/>
      <c r="L46" s="737"/>
      <c r="M46" s="737"/>
      <c r="N46" s="737"/>
      <c r="O46" s="737"/>
      <c r="P46" s="738"/>
    </row>
    <row r="47" spans="2:16" ht="39" customHeight="1" thickBot="1">
      <c r="B47" s="233" t="s">
        <v>52</v>
      </c>
      <c r="C47" s="149" t="s">
        <v>0</v>
      </c>
      <c r="D47" s="151"/>
      <c r="E47" s="739" t="s">
        <v>212</v>
      </c>
      <c r="F47" s="738"/>
      <c r="G47" s="242" t="s">
        <v>210</v>
      </c>
      <c r="H47" s="149" t="s">
        <v>52</v>
      </c>
      <c r="I47" s="739" t="s">
        <v>0</v>
      </c>
      <c r="J47" s="737"/>
      <c r="K47" s="737"/>
      <c r="L47" s="738"/>
      <c r="M47" s="739" t="s">
        <v>212</v>
      </c>
      <c r="N47" s="738"/>
      <c r="O47" s="739" t="s">
        <v>360</v>
      </c>
      <c r="P47" s="738"/>
    </row>
    <row r="48" spans="2:17" s="33" customFormat="1" ht="13.5" customHeight="1">
      <c r="B48" s="169">
        <v>245280</v>
      </c>
      <c r="C48" s="170" t="s">
        <v>25</v>
      </c>
      <c r="D48" s="171"/>
      <c r="E48" s="172">
        <v>0.8</v>
      </c>
      <c r="F48" s="173"/>
      <c r="G48" s="174">
        <v>60</v>
      </c>
      <c r="H48" s="516">
        <v>253050</v>
      </c>
      <c r="I48" s="828" t="s">
        <v>358</v>
      </c>
      <c r="J48" s="829"/>
      <c r="K48" s="829"/>
      <c r="L48" s="830"/>
      <c r="M48" s="517">
        <v>1500000</v>
      </c>
      <c r="N48" s="518"/>
      <c r="O48" s="519">
        <v>60</v>
      </c>
      <c r="P48" s="175"/>
      <c r="Q48" s="8"/>
    </row>
    <row r="49" spans="2:17" s="33" customFormat="1" ht="13.5" customHeight="1">
      <c r="B49" s="176">
        <v>245200</v>
      </c>
      <c r="C49" s="177" t="s">
        <v>46</v>
      </c>
      <c r="D49" s="178"/>
      <c r="E49" s="179">
        <v>0.8</v>
      </c>
      <c r="F49" s="180"/>
      <c r="G49" s="181">
        <v>60</v>
      </c>
      <c r="H49" s="182">
        <v>253060</v>
      </c>
      <c r="I49" s="809" t="s">
        <v>359</v>
      </c>
      <c r="J49" s="745"/>
      <c r="K49" s="745"/>
      <c r="L49" s="746"/>
      <c r="M49" s="520">
        <v>2500000</v>
      </c>
      <c r="N49" s="183"/>
      <c r="O49" s="521">
        <v>60</v>
      </c>
      <c r="P49" s="184"/>
      <c r="Q49" s="8"/>
    </row>
    <row r="50" spans="2:17" s="33" customFormat="1" ht="13.5" customHeight="1">
      <c r="B50" s="176">
        <v>245050</v>
      </c>
      <c r="C50" s="177" t="s">
        <v>206</v>
      </c>
      <c r="D50" s="178"/>
      <c r="E50" s="179">
        <v>0.8</v>
      </c>
      <c r="F50" s="180"/>
      <c r="G50" s="181">
        <v>48</v>
      </c>
      <c r="H50" s="182">
        <v>253450</v>
      </c>
      <c r="I50" s="809" t="s">
        <v>304</v>
      </c>
      <c r="J50" s="745"/>
      <c r="K50" s="745"/>
      <c r="L50" s="746"/>
      <c r="M50" s="185">
        <v>0.8</v>
      </c>
      <c r="N50" s="183"/>
      <c r="O50" s="521">
        <v>96</v>
      </c>
      <c r="P50" s="184"/>
      <c r="Q50" s="8"/>
    </row>
    <row r="51" spans="2:17" s="33" customFormat="1" ht="13.5" customHeight="1">
      <c r="B51" s="186">
        <v>245290</v>
      </c>
      <c r="C51" s="177" t="s">
        <v>242</v>
      </c>
      <c r="D51" s="499"/>
      <c r="E51" s="179">
        <v>0.8</v>
      </c>
      <c r="F51" s="180"/>
      <c r="G51" s="181">
        <v>60</v>
      </c>
      <c r="H51" s="182">
        <v>253400</v>
      </c>
      <c r="I51" s="809" t="s">
        <v>273</v>
      </c>
      <c r="J51" s="745"/>
      <c r="K51" s="745"/>
      <c r="L51" s="746"/>
      <c r="M51" s="520">
        <v>2000000</v>
      </c>
      <c r="N51" s="183"/>
      <c r="O51" s="521">
        <v>96</v>
      </c>
      <c r="P51" s="184"/>
      <c r="Q51" s="8"/>
    </row>
    <row r="52" spans="2:17" s="33" customFormat="1" ht="13.5" customHeight="1">
      <c r="B52" s="176">
        <v>245150</v>
      </c>
      <c r="C52" s="187" t="s">
        <v>168</v>
      </c>
      <c r="D52" s="188"/>
      <c r="E52" s="179">
        <v>0.8</v>
      </c>
      <c r="F52" s="180"/>
      <c r="G52" s="181">
        <v>60</v>
      </c>
      <c r="H52" s="182">
        <v>253100</v>
      </c>
      <c r="I52" s="809" t="s">
        <v>274</v>
      </c>
      <c r="J52" s="745"/>
      <c r="K52" s="745"/>
      <c r="L52" s="746"/>
      <c r="M52" s="520">
        <v>3100000</v>
      </c>
      <c r="N52" s="183"/>
      <c r="O52" s="521">
        <v>96</v>
      </c>
      <c r="P52" s="184"/>
      <c r="Q52" s="8"/>
    </row>
    <row r="53" spans="2:17" s="33" customFormat="1" ht="13.5" customHeight="1">
      <c r="B53" s="176">
        <v>245100</v>
      </c>
      <c r="C53" s="187" t="s">
        <v>165</v>
      </c>
      <c r="D53" s="188"/>
      <c r="E53" s="179">
        <v>0.8</v>
      </c>
      <c r="F53" s="180"/>
      <c r="G53" s="181">
        <v>60</v>
      </c>
      <c r="H53" s="182">
        <v>253455</v>
      </c>
      <c r="I53" s="809" t="s">
        <v>305</v>
      </c>
      <c r="J53" s="745"/>
      <c r="K53" s="745"/>
      <c r="L53" s="746"/>
      <c r="M53" s="185">
        <v>0.8</v>
      </c>
      <c r="N53" s="183"/>
      <c r="O53" s="521">
        <v>96</v>
      </c>
      <c r="P53" s="184"/>
      <c r="Q53" s="8"/>
    </row>
    <row r="54" spans="2:17" s="33" customFormat="1" ht="13.5" customHeight="1">
      <c r="B54" s="176">
        <v>244100</v>
      </c>
      <c r="C54" s="177" t="s">
        <v>64</v>
      </c>
      <c r="D54" s="178"/>
      <c r="E54" s="179">
        <v>0.8</v>
      </c>
      <c r="F54" s="180"/>
      <c r="G54" s="181">
        <v>36</v>
      </c>
      <c r="H54" s="182">
        <v>253405</v>
      </c>
      <c r="I54" s="809" t="s">
        <v>306</v>
      </c>
      <c r="J54" s="745"/>
      <c r="K54" s="745"/>
      <c r="L54" s="746"/>
      <c r="M54" s="189">
        <v>0.8</v>
      </c>
      <c r="N54" s="183"/>
      <c r="O54" s="521">
        <v>96</v>
      </c>
      <c r="P54" s="184"/>
      <c r="Q54" s="8"/>
    </row>
    <row r="55" spans="2:17" s="33" customFormat="1" ht="13.5" customHeight="1">
      <c r="B55" s="176">
        <v>260000</v>
      </c>
      <c r="C55" s="177" t="s">
        <v>63</v>
      </c>
      <c r="D55" s="178"/>
      <c r="E55" s="179">
        <v>0.8</v>
      </c>
      <c r="F55" s="180"/>
      <c r="G55" s="192" t="s">
        <v>275</v>
      </c>
      <c r="H55" s="182">
        <v>253105</v>
      </c>
      <c r="I55" s="809" t="s">
        <v>307</v>
      </c>
      <c r="J55" s="745"/>
      <c r="K55" s="745"/>
      <c r="L55" s="746"/>
      <c r="M55" s="189">
        <v>0.8</v>
      </c>
      <c r="N55" s="183"/>
      <c r="O55" s="521">
        <v>96</v>
      </c>
      <c r="P55" s="191"/>
      <c r="Q55" s="8"/>
    </row>
    <row r="56" spans="2:17" s="33" customFormat="1" ht="13.5" customHeight="1">
      <c r="B56" s="176">
        <v>244200</v>
      </c>
      <c r="C56" s="177" t="s">
        <v>66</v>
      </c>
      <c r="D56" s="178"/>
      <c r="E56" s="179">
        <v>0.8</v>
      </c>
      <c r="F56" s="180"/>
      <c r="G56" s="181">
        <v>36</v>
      </c>
      <c r="H56" s="182">
        <v>253500</v>
      </c>
      <c r="I56" s="809" t="s">
        <v>407</v>
      </c>
      <c r="J56" s="745"/>
      <c r="K56" s="745"/>
      <c r="L56" s="746"/>
      <c r="M56" s="189">
        <v>0.8</v>
      </c>
      <c r="N56" s="183"/>
      <c r="O56" s="521">
        <v>96</v>
      </c>
      <c r="P56" s="191"/>
      <c r="Q56" s="8"/>
    </row>
    <row r="57" spans="2:17" s="33" customFormat="1" ht="13.5" customHeight="1">
      <c r="B57" s="176">
        <v>244150</v>
      </c>
      <c r="C57" s="177" t="s">
        <v>65</v>
      </c>
      <c r="D57" s="178"/>
      <c r="E57" s="179">
        <v>0.8</v>
      </c>
      <c r="F57" s="180"/>
      <c r="G57" s="181">
        <v>36</v>
      </c>
      <c r="H57" s="193">
        <v>245250</v>
      </c>
      <c r="I57" s="806" t="s">
        <v>47</v>
      </c>
      <c r="J57" s="807"/>
      <c r="K57" s="807"/>
      <c r="L57" s="808"/>
      <c r="M57" s="189">
        <v>0.8</v>
      </c>
      <c r="N57" s="183"/>
      <c r="O57" s="190">
        <v>60</v>
      </c>
      <c r="P57" s="191"/>
      <c r="Q57" s="8"/>
    </row>
    <row r="58" spans="2:17" s="33" customFormat="1" ht="13.5" customHeight="1" thickBot="1">
      <c r="B58" s="194">
        <v>253000</v>
      </c>
      <c r="C58" s="524" t="s">
        <v>432</v>
      </c>
      <c r="D58" s="522"/>
      <c r="E58" s="801">
        <v>1000000</v>
      </c>
      <c r="F58" s="802"/>
      <c r="G58" s="523">
        <v>60</v>
      </c>
      <c r="H58" s="195">
        <v>245300</v>
      </c>
      <c r="I58" s="803" t="s">
        <v>276</v>
      </c>
      <c r="J58" s="804"/>
      <c r="K58" s="804"/>
      <c r="L58" s="805"/>
      <c r="M58" s="196">
        <v>0.8</v>
      </c>
      <c r="N58" s="197"/>
      <c r="O58" s="198">
        <v>96</v>
      </c>
      <c r="P58" s="197"/>
      <c r="Q58" s="8"/>
    </row>
    <row r="59" spans="2:17" s="239" customFormat="1" ht="13.5" customHeight="1" thickBot="1">
      <c r="B59" s="405"/>
      <c r="C59" s="406"/>
      <c r="D59" s="406"/>
      <c r="E59" s="406"/>
      <c r="F59" s="406"/>
      <c r="G59" s="406"/>
      <c r="H59" s="406"/>
      <c r="I59" s="406"/>
      <c r="J59" s="406"/>
      <c r="K59" s="406"/>
      <c r="L59" s="407"/>
      <c r="M59" s="407"/>
      <c r="N59" s="408"/>
      <c r="O59" s="409"/>
      <c r="P59" s="410"/>
      <c r="Q59" s="244"/>
    </row>
    <row r="60" spans="2:17" ht="29.25" customHeight="1" thickBot="1">
      <c r="B60" s="739" t="s">
        <v>308</v>
      </c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737"/>
      <c r="P60" s="738"/>
      <c r="Q60" s="199"/>
    </row>
    <row r="61" spans="2:17" s="224" customFormat="1" ht="39.75" customHeight="1" thickBot="1">
      <c r="B61" s="233" t="s">
        <v>52</v>
      </c>
      <c r="C61" s="739" t="s">
        <v>0</v>
      </c>
      <c r="D61" s="738"/>
      <c r="E61" s="739" t="s">
        <v>210</v>
      </c>
      <c r="F61" s="738"/>
      <c r="G61" s="243" t="s">
        <v>52</v>
      </c>
      <c r="H61" s="234" t="s">
        <v>0</v>
      </c>
      <c r="I61" s="325"/>
      <c r="J61" s="739" t="s">
        <v>211</v>
      </c>
      <c r="K61" s="738"/>
      <c r="L61" s="243" t="s">
        <v>52</v>
      </c>
      <c r="M61" s="739" t="s">
        <v>0</v>
      </c>
      <c r="N61" s="738"/>
      <c r="O61" s="739" t="s">
        <v>210</v>
      </c>
      <c r="P61" s="738"/>
      <c r="Q61" s="247"/>
    </row>
    <row r="62" spans="2:17" s="33" customFormat="1" ht="36" customHeight="1">
      <c r="B62" s="200">
        <v>447100</v>
      </c>
      <c r="C62" s="882" t="s">
        <v>49</v>
      </c>
      <c r="D62" s="883"/>
      <c r="E62" s="527">
        <v>84</v>
      </c>
      <c r="F62" s="201"/>
      <c r="G62" s="338">
        <v>447200</v>
      </c>
      <c r="H62" s="884" t="s">
        <v>67</v>
      </c>
      <c r="I62" s="822"/>
      <c r="J62" s="514">
        <v>84</v>
      </c>
      <c r="K62" s="202"/>
      <c r="L62" s="338">
        <v>447510</v>
      </c>
      <c r="M62" s="821" t="s">
        <v>71</v>
      </c>
      <c r="N62" s="822"/>
      <c r="O62" s="203">
        <v>60</v>
      </c>
      <c r="P62" s="204"/>
      <c r="Q62" s="10"/>
    </row>
    <row r="63" spans="2:17" s="33" customFormat="1" ht="27.75" customHeight="1">
      <c r="B63" s="205">
        <v>447250</v>
      </c>
      <c r="C63" s="798" t="s">
        <v>68</v>
      </c>
      <c r="D63" s="744"/>
      <c r="E63" s="206">
        <v>60</v>
      </c>
      <c r="F63" s="207"/>
      <c r="G63" s="216">
        <v>447150</v>
      </c>
      <c r="H63" s="761" t="s">
        <v>223</v>
      </c>
      <c r="I63" s="793"/>
      <c r="J63" s="208">
        <v>84</v>
      </c>
      <c r="K63" s="209"/>
      <c r="L63" s="216">
        <v>447500</v>
      </c>
      <c r="M63" s="792" t="s">
        <v>70</v>
      </c>
      <c r="N63" s="793"/>
      <c r="O63" s="210">
        <v>60</v>
      </c>
      <c r="P63" s="211"/>
      <c r="Q63" s="10"/>
    </row>
    <row r="64" spans="2:17" s="33" customFormat="1" ht="28.5" customHeight="1">
      <c r="B64" s="205">
        <v>447350</v>
      </c>
      <c r="C64" s="798" t="s">
        <v>222</v>
      </c>
      <c r="D64" s="744"/>
      <c r="E64" s="206">
        <v>60</v>
      </c>
      <c r="F64" s="207"/>
      <c r="G64" s="216">
        <v>447600</v>
      </c>
      <c r="H64" s="761" t="s">
        <v>72</v>
      </c>
      <c r="I64" s="793"/>
      <c r="J64" s="208">
        <v>60</v>
      </c>
      <c r="K64" s="209"/>
      <c r="L64" s="492">
        <v>447050</v>
      </c>
      <c r="M64" s="790" t="s">
        <v>48</v>
      </c>
      <c r="N64" s="791"/>
      <c r="O64" s="515">
        <v>84</v>
      </c>
      <c r="P64" s="494"/>
      <c r="Q64" s="8"/>
    </row>
    <row r="65" spans="2:17" s="33" customFormat="1" ht="28.5" customHeight="1">
      <c r="B65" s="205">
        <v>447300</v>
      </c>
      <c r="C65" s="798" t="s">
        <v>69</v>
      </c>
      <c r="D65" s="799"/>
      <c r="E65" s="490">
        <v>60</v>
      </c>
      <c r="F65" s="491"/>
      <c r="G65" s="885"/>
      <c r="H65" s="886"/>
      <c r="I65" s="886"/>
      <c r="J65" s="886"/>
      <c r="K65" s="886"/>
      <c r="L65" s="886"/>
      <c r="M65" s="886"/>
      <c r="N65" s="886"/>
      <c r="O65" s="886"/>
      <c r="P65" s="887"/>
      <c r="Q65" s="8"/>
    </row>
    <row r="66" spans="2:17" s="33" customFormat="1" ht="28.5" customHeight="1" thickBot="1">
      <c r="B66" s="493">
        <v>447650</v>
      </c>
      <c r="C66" s="891" t="s">
        <v>73</v>
      </c>
      <c r="D66" s="892"/>
      <c r="E66" s="213">
        <v>60</v>
      </c>
      <c r="F66" s="214"/>
      <c r="G66" s="888"/>
      <c r="H66" s="889"/>
      <c r="I66" s="889"/>
      <c r="J66" s="889"/>
      <c r="K66" s="889"/>
      <c r="L66" s="889"/>
      <c r="M66" s="889"/>
      <c r="N66" s="889"/>
      <c r="O66" s="889"/>
      <c r="P66" s="890"/>
      <c r="Q66" s="8"/>
    </row>
    <row r="67" spans="2:17" s="246" customFormat="1" ht="13.5" customHeight="1" thickBot="1">
      <c r="B67" s="306"/>
      <c r="C67" s="298"/>
      <c r="D67" s="298"/>
      <c r="E67" s="411"/>
      <c r="F67" s="411"/>
      <c r="G67" s="297"/>
      <c r="H67" s="298"/>
      <c r="I67" s="298"/>
      <c r="J67" s="411"/>
      <c r="K67" s="411"/>
      <c r="L67" s="299"/>
      <c r="M67" s="300"/>
      <c r="N67" s="300"/>
      <c r="O67" s="408"/>
      <c r="P67" s="307"/>
      <c r="Q67" s="245"/>
    </row>
    <row r="68" spans="2:16" ht="33.75" customHeight="1" thickBot="1">
      <c r="B68" s="739" t="s">
        <v>458</v>
      </c>
      <c r="C68" s="737"/>
      <c r="D68" s="737"/>
      <c r="E68" s="737"/>
      <c r="F68" s="737"/>
      <c r="G68" s="737"/>
      <c r="H68" s="737"/>
      <c r="I68" s="737"/>
      <c r="J68" s="737"/>
      <c r="K68" s="737"/>
      <c r="L68" s="737"/>
      <c r="M68" s="737"/>
      <c r="N68" s="737"/>
      <c r="O68" s="737"/>
      <c r="P68" s="738"/>
    </row>
    <row r="69" spans="2:17" s="224" customFormat="1" ht="13.5" thickBot="1">
      <c r="B69" s="149" t="s">
        <v>52</v>
      </c>
      <c r="C69" s="739" t="s">
        <v>0</v>
      </c>
      <c r="D69" s="737"/>
      <c r="E69" s="738"/>
      <c r="F69" s="737" t="s">
        <v>52</v>
      </c>
      <c r="G69" s="737"/>
      <c r="H69" s="739" t="s">
        <v>0</v>
      </c>
      <c r="I69" s="737"/>
      <c r="J69" s="737"/>
      <c r="K69" s="150"/>
      <c r="L69" s="150" t="s">
        <v>52</v>
      </c>
      <c r="M69" s="739" t="s">
        <v>0</v>
      </c>
      <c r="N69" s="737"/>
      <c r="O69" s="737"/>
      <c r="P69" s="738"/>
      <c r="Q69" s="247"/>
    </row>
    <row r="70" spans="2:17" s="41" customFormat="1" ht="38.25" customHeight="1">
      <c r="B70" s="346">
        <v>547020</v>
      </c>
      <c r="C70" s="800" t="s">
        <v>143</v>
      </c>
      <c r="D70" s="800"/>
      <c r="E70" s="800"/>
      <c r="F70" s="813">
        <v>347360</v>
      </c>
      <c r="G70" s="814"/>
      <c r="H70" s="815" t="s">
        <v>328</v>
      </c>
      <c r="I70" s="816"/>
      <c r="J70" s="816"/>
      <c r="K70" s="817"/>
      <c r="L70" s="347">
        <v>547420</v>
      </c>
      <c r="M70" s="794" t="s">
        <v>329</v>
      </c>
      <c r="N70" s="795"/>
      <c r="O70" s="795"/>
      <c r="P70" s="796">
        <v>1</v>
      </c>
      <c r="Q70" s="215"/>
    </row>
    <row r="71" spans="2:16" ht="41.25" customHeight="1">
      <c r="B71" s="348">
        <v>547200</v>
      </c>
      <c r="C71" s="778" t="s">
        <v>144</v>
      </c>
      <c r="D71" s="778"/>
      <c r="E71" s="778">
        <v>1</v>
      </c>
      <c r="F71" s="818">
        <v>547060</v>
      </c>
      <c r="G71" s="819"/>
      <c r="H71" s="820" t="s">
        <v>224</v>
      </c>
      <c r="I71" s="811"/>
      <c r="J71" s="811"/>
      <c r="K71" s="812"/>
      <c r="L71" s="348">
        <v>547400</v>
      </c>
      <c r="M71" s="778" t="s">
        <v>97</v>
      </c>
      <c r="N71" s="778"/>
      <c r="O71" s="778"/>
      <c r="P71" s="778">
        <v>1</v>
      </c>
    </row>
    <row r="72" spans="2:17" ht="40.5" customHeight="1">
      <c r="B72" s="348">
        <v>547030</v>
      </c>
      <c r="C72" s="778" t="s">
        <v>145</v>
      </c>
      <c r="D72" s="778"/>
      <c r="E72" s="778">
        <v>1</v>
      </c>
      <c r="F72" s="818">
        <v>547070</v>
      </c>
      <c r="G72" s="819"/>
      <c r="H72" s="810" t="s">
        <v>347</v>
      </c>
      <c r="I72" s="811"/>
      <c r="J72" s="811"/>
      <c r="K72" s="812"/>
      <c r="L72" s="348">
        <v>547430</v>
      </c>
      <c r="M72" s="778" t="s">
        <v>325</v>
      </c>
      <c r="N72" s="778"/>
      <c r="O72" s="778"/>
      <c r="P72" s="778">
        <v>1</v>
      </c>
      <c r="Q72" s="217"/>
    </row>
    <row r="73" spans="2:17" s="33" customFormat="1" ht="33" customHeight="1">
      <c r="B73" s="348">
        <v>547250</v>
      </c>
      <c r="C73" s="778" t="s">
        <v>87</v>
      </c>
      <c r="D73" s="778"/>
      <c r="E73" s="778">
        <v>1</v>
      </c>
      <c r="F73" s="818">
        <v>547100</v>
      </c>
      <c r="G73" s="819"/>
      <c r="H73" s="820" t="s">
        <v>90</v>
      </c>
      <c r="I73" s="811"/>
      <c r="J73" s="811"/>
      <c r="K73" s="812"/>
      <c r="L73" s="348">
        <v>547500</v>
      </c>
      <c r="M73" s="778" t="s">
        <v>335</v>
      </c>
      <c r="N73" s="778"/>
      <c r="O73" s="778"/>
      <c r="P73" s="778">
        <v>1</v>
      </c>
      <c r="Q73" s="217"/>
    </row>
    <row r="74" spans="2:18" ht="33" customHeight="1">
      <c r="B74" s="348">
        <v>347300</v>
      </c>
      <c r="C74" s="463" t="s">
        <v>336</v>
      </c>
      <c r="D74" s="464"/>
      <c r="E74" s="465"/>
      <c r="F74" s="818">
        <v>547160</v>
      </c>
      <c r="G74" s="819"/>
      <c r="H74" s="810" t="s">
        <v>323</v>
      </c>
      <c r="I74" s="811"/>
      <c r="J74" s="811"/>
      <c r="K74" s="812"/>
      <c r="L74" s="349">
        <v>547510</v>
      </c>
      <c r="M74" s="778" t="s">
        <v>326</v>
      </c>
      <c r="N74" s="778"/>
      <c r="O74" s="778"/>
      <c r="P74" s="778">
        <v>1</v>
      </c>
      <c r="Q74" s="217"/>
      <c r="R74" s="17"/>
    </row>
    <row r="75" spans="2:18" ht="33" customHeight="1" thickBot="1">
      <c r="B75" s="351">
        <v>347350</v>
      </c>
      <c r="C75" s="779" t="s">
        <v>89</v>
      </c>
      <c r="D75" s="780"/>
      <c r="E75" s="780"/>
      <c r="F75" s="818">
        <v>547050</v>
      </c>
      <c r="G75" s="819"/>
      <c r="H75" s="820" t="s">
        <v>91</v>
      </c>
      <c r="I75" s="811"/>
      <c r="J75" s="811"/>
      <c r="K75" s="812"/>
      <c r="L75" s="348">
        <v>547450</v>
      </c>
      <c r="M75" s="778" t="s">
        <v>96</v>
      </c>
      <c r="N75" s="778"/>
      <c r="O75" s="778"/>
      <c r="P75" s="778">
        <v>1</v>
      </c>
      <c r="Q75" s="217"/>
      <c r="R75" s="17"/>
    </row>
    <row r="76" spans="2:18" ht="33" customHeight="1">
      <c r="B76" s="849"/>
      <c r="C76" s="850"/>
      <c r="D76" s="850"/>
      <c r="E76" s="851"/>
      <c r="F76" s="818">
        <v>547080</v>
      </c>
      <c r="G76" s="819"/>
      <c r="H76" s="810" t="s">
        <v>324</v>
      </c>
      <c r="I76" s="811"/>
      <c r="J76" s="811"/>
      <c r="K76" s="812"/>
      <c r="L76" s="348">
        <v>547460</v>
      </c>
      <c r="M76" s="778" t="s">
        <v>327</v>
      </c>
      <c r="N76" s="778"/>
      <c r="O76" s="778"/>
      <c r="P76" s="778">
        <v>1</v>
      </c>
      <c r="Q76" s="217"/>
      <c r="R76" s="17"/>
    </row>
    <row r="77" spans="2:18" ht="33" customHeight="1" thickBot="1">
      <c r="B77" s="852"/>
      <c r="C77" s="853"/>
      <c r="D77" s="853"/>
      <c r="E77" s="854"/>
      <c r="F77" s="855">
        <v>547410</v>
      </c>
      <c r="G77" s="856"/>
      <c r="H77" s="857" t="s">
        <v>337</v>
      </c>
      <c r="I77" s="858"/>
      <c r="J77" s="858"/>
      <c r="K77" s="859"/>
      <c r="L77" s="350">
        <v>547600</v>
      </c>
      <c r="M77" s="863" t="s">
        <v>281</v>
      </c>
      <c r="N77" s="864"/>
      <c r="O77" s="864"/>
      <c r="P77" s="865"/>
      <c r="Q77" s="217"/>
      <c r="R77" s="17"/>
    </row>
    <row r="78" spans="2:18" ht="13.5" customHeight="1" thickBot="1">
      <c r="B78" s="330"/>
      <c r="C78" s="331"/>
      <c r="D78" s="331"/>
      <c r="E78" s="331"/>
      <c r="F78" s="332"/>
      <c r="G78" s="332"/>
      <c r="H78" s="333"/>
      <c r="I78" s="333"/>
      <c r="J78" s="333"/>
      <c r="K78" s="333"/>
      <c r="L78" s="334"/>
      <c r="M78" s="335"/>
      <c r="N78" s="335"/>
      <c r="O78" s="335"/>
      <c r="P78" s="336"/>
      <c r="Q78" s="217"/>
      <c r="R78" s="17"/>
    </row>
    <row r="79" spans="2:18" s="1" customFormat="1" ht="30" customHeight="1" thickBot="1">
      <c r="B79" s="747" t="s">
        <v>348</v>
      </c>
      <c r="C79" s="748"/>
      <c r="D79" s="748"/>
      <c r="E79" s="748"/>
      <c r="F79" s="748"/>
      <c r="G79" s="748"/>
      <c r="H79" s="748"/>
      <c r="I79" s="748"/>
      <c r="J79" s="748"/>
      <c r="K79" s="748"/>
      <c r="L79" s="748"/>
      <c r="M79" s="748"/>
      <c r="N79" s="748"/>
      <c r="O79" s="748"/>
      <c r="P79" s="749"/>
      <c r="Q79" s="7"/>
      <c r="R79" s="7"/>
    </row>
    <row r="80" spans="2:18" s="1" customFormat="1" ht="15.75" customHeight="1" thickBot="1">
      <c r="B80" s="149" t="s">
        <v>52</v>
      </c>
      <c r="C80" s="739" t="s">
        <v>0</v>
      </c>
      <c r="D80" s="737"/>
      <c r="E80" s="738"/>
      <c r="F80" s="737" t="s">
        <v>52</v>
      </c>
      <c r="G80" s="737"/>
      <c r="H80" s="739" t="s">
        <v>0</v>
      </c>
      <c r="I80" s="737"/>
      <c r="J80" s="737"/>
      <c r="K80" s="151"/>
      <c r="L80" s="242" t="s">
        <v>52</v>
      </c>
      <c r="M80" s="737" t="s">
        <v>0</v>
      </c>
      <c r="N80" s="737"/>
      <c r="O80" s="737"/>
      <c r="P80" s="738"/>
      <c r="Q80" s="7"/>
      <c r="R80" s="7"/>
    </row>
    <row r="81" spans="2:18" s="1" customFormat="1" ht="13.5" customHeight="1">
      <c r="B81" s="338">
        <v>347200</v>
      </c>
      <c r="C81" s="787" t="s">
        <v>95</v>
      </c>
      <c r="D81" s="788"/>
      <c r="E81" s="789"/>
      <c r="F81" s="784">
        <v>347400</v>
      </c>
      <c r="G81" s="785"/>
      <c r="H81" s="781" t="s">
        <v>50</v>
      </c>
      <c r="I81" s="782"/>
      <c r="J81" s="782"/>
      <c r="K81" s="786"/>
      <c r="L81" s="338">
        <v>347490</v>
      </c>
      <c r="M81" s="781" t="s">
        <v>94</v>
      </c>
      <c r="N81" s="782"/>
      <c r="O81" s="782"/>
      <c r="P81" s="783"/>
      <c r="Q81" s="167"/>
      <c r="R81" s="38"/>
    </row>
    <row r="82" spans="2:18" s="1" customFormat="1" ht="13.5" customHeight="1">
      <c r="B82" s="339">
        <v>347210</v>
      </c>
      <c r="C82" s="777" t="s">
        <v>330</v>
      </c>
      <c r="D82" s="767"/>
      <c r="E82" s="768"/>
      <c r="F82" s="880">
        <v>347410</v>
      </c>
      <c r="G82" s="881"/>
      <c r="H82" s="761" t="s">
        <v>332</v>
      </c>
      <c r="I82" s="762"/>
      <c r="J82" s="762"/>
      <c r="K82" s="762"/>
      <c r="L82" s="216">
        <v>347495</v>
      </c>
      <c r="M82" s="777" t="s">
        <v>334</v>
      </c>
      <c r="N82" s="767"/>
      <c r="O82" s="767"/>
      <c r="P82" s="768"/>
      <c r="Q82" s="167"/>
      <c r="R82" s="38"/>
    </row>
    <row r="83" spans="2:18" s="1" customFormat="1" ht="13.5" customHeight="1">
      <c r="B83" s="216">
        <v>347250</v>
      </c>
      <c r="C83" s="766" t="s">
        <v>93</v>
      </c>
      <c r="D83" s="767"/>
      <c r="E83" s="768"/>
      <c r="F83" s="769">
        <v>347480</v>
      </c>
      <c r="G83" s="770"/>
      <c r="H83" s="771" t="s">
        <v>92</v>
      </c>
      <c r="I83" s="772">
        <v>1</v>
      </c>
      <c r="J83" s="772"/>
      <c r="K83" s="773"/>
      <c r="L83" s="488">
        <v>347100</v>
      </c>
      <c r="M83" s="774" t="s">
        <v>88</v>
      </c>
      <c r="N83" s="775"/>
      <c r="O83" s="775"/>
      <c r="P83" s="776"/>
      <c r="Q83" s="167"/>
      <c r="R83" s="38"/>
    </row>
    <row r="84" spans="2:18" s="1" customFormat="1" ht="13.5" customHeight="1" thickBot="1">
      <c r="B84" s="340">
        <v>347260</v>
      </c>
      <c r="C84" s="750" t="s">
        <v>331</v>
      </c>
      <c r="D84" s="751"/>
      <c r="E84" s="752"/>
      <c r="F84" s="753">
        <v>347485</v>
      </c>
      <c r="G84" s="754"/>
      <c r="H84" s="755" t="s">
        <v>333</v>
      </c>
      <c r="I84" s="756">
        <v>1</v>
      </c>
      <c r="J84" s="756"/>
      <c r="K84" s="757"/>
      <c r="L84" s="489">
        <v>347160</v>
      </c>
      <c r="M84" s="758" t="s">
        <v>322</v>
      </c>
      <c r="N84" s="759"/>
      <c r="O84" s="759"/>
      <c r="P84" s="760"/>
      <c r="Q84" s="167"/>
      <c r="R84" s="38"/>
    </row>
    <row r="85" spans="2:18" s="1" customFormat="1" ht="13.5" customHeight="1">
      <c r="B85" s="337"/>
      <c r="C85" s="328"/>
      <c r="D85" s="328"/>
      <c r="E85" s="328"/>
      <c r="F85" s="341"/>
      <c r="G85" s="341"/>
      <c r="H85" s="342"/>
      <c r="I85" s="342"/>
      <c r="J85" s="342"/>
      <c r="K85" s="343"/>
      <c r="L85" s="344"/>
      <c r="M85" s="344"/>
      <c r="N85" s="344"/>
      <c r="O85" s="344"/>
      <c r="P85" s="345"/>
      <c r="Q85" s="167"/>
      <c r="R85" s="38"/>
    </row>
    <row r="86" spans="2:18" ht="13.5" customHeight="1">
      <c r="B86" s="248" t="s">
        <v>110</v>
      </c>
      <c r="C86" s="220"/>
      <c r="D86" s="220"/>
      <c r="E86" s="221"/>
      <c r="F86" s="221"/>
      <c r="G86" s="222"/>
      <c r="H86" s="220"/>
      <c r="I86" s="220"/>
      <c r="J86" s="221"/>
      <c r="K86" s="221"/>
      <c r="L86" s="223"/>
      <c r="M86" s="30"/>
      <c r="N86" s="30"/>
      <c r="O86" s="32"/>
      <c r="P86" s="249"/>
      <c r="Q86" s="17"/>
      <c r="R86" s="17"/>
    </row>
    <row r="87" spans="2:18" ht="18.75" customHeight="1">
      <c r="B87" s="763" t="s">
        <v>405</v>
      </c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4"/>
      <c r="N87" s="764"/>
      <c r="O87" s="764"/>
      <c r="P87" s="765"/>
      <c r="Q87" s="17"/>
      <c r="R87" s="17"/>
    </row>
    <row r="88" spans="2:18" ht="34.5" customHeight="1">
      <c r="B88" s="877" t="s">
        <v>406</v>
      </c>
      <c r="C88" s="878"/>
      <c r="D88" s="878"/>
      <c r="E88" s="878"/>
      <c r="F88" s="878"/>
      <c r="G88" s="878"/>
      <c r="H88" s="878"/>
      <c r="I88" s="878"/>
      <c r="J88" s="878"/>
      <c r="K88" s="878"/>
      <c r="L88" s="878"/>
      <c r="M88" s="878"/>
      <c r="N88" s="878"/>
      <c r="O88" s="878"/>
      <c r="P88" s="879"/>
      <c r="Q88" s="220"/>
      <c r="R88" s="17"/>
    </row>
    <row r="89" spans="2:18" ht="12.75" customHeight="1">
      <c r="B89" s="763" t="s">
        <v>277</v>
      </c>
      <c r="C89" s="764"/>
      <c r="D89" s="764"/>
      <c r="E89" s="764"/>
      <c r="F89" s="764"/>
      <c r="G89" s="764"/>
      <c r="H89" s="764"/>
      <c r="I89" s="764"/>
      <c r="J89" s="764"/>
      <c r="K89" s="764"/>
      <c r="L89" s="764"/>
      <c r="M89" s="764"/>
      <c r="N89" s="764"/>
      <c r="O89" s="764"/>
      <c r="P89" s="765"/>
      <c r="Q89" s="220"/>
      <c r="R89" s="17"/>
    </row>
    <row r="90" spans="2:18" ht="12.75" customHeight="1">
      <c r="B90" s="763" t="s">
        <v>278</v>
      </c>
      <c r="C90" s="764"/>
      <c r="D90" s="764"/>
      <c r="E90" s="764"/>
      <c r="F90" s="764"/>
      <c r="G90" s="764"/>
      <c r="H90" s="764"/>
      <c r="I90" s="764"/>
      <c r="J90" s="764"/>
      <c r="K90" s="764"/>
      <c r="L90" s="764"/>
      <c r="M90" s="764"/>
      <c r="N90" s="764"/>
      <c r="O90" s="764"/>
      <c r="P90" s="765"/>
      <c r="Q90" s="220"/>
      <c r="R90" s="17"/>
    </row>
    <row r="91" spans="2:18" ht="15.75" customHeight="1">
      <c r="B91" s="904" t="s">
        <v>475</v>
      </c>
      <c r="C91" s="905"/>
      <c r="D91" s="905"/>
      <c r="E91" s="905"/>
      <c r="F91" s="905"/>
      <c r="G91" s="905"/>
      <c r="H91" s="905"/>
      <c r="I91" s="905"/>
      <c r="J91" s="905"/>
      <c r="K91" s="905"/>
      <c r="L91" s="905"/>
      <c r="M91" s="905"/>
      <c r="N91" s="905"/>
      <c r="O91" s="905"/>
      <c r="P91" s="906"/>
      <c r="Q91" s="220"/>
      <c r="R91" s="17"/>
    </row>
    <row r="92" spans="2:18" ht="15.75" customHeight="1">
      <c r="B92" s="904" t="s">
        <v>476</v>
      </c>
      <c r="C92" s="905"/>
      <c r="D92" s="905"/>
      <c r="E92" s="905"/>
      <c r="F92" s="905"/>
      <c r="G92" s="905"/>
      <c r="H92" s="905"/>
      <c r="I92" s="905"/>
      <c r="J92" s="905"/>
      <c r="K92" s="905"/>
      <c r="L92" s="905"/>
      <c r="M92" s="905"/>
      <c r="N92" s="905"/>
      <c r="O92" s="905"/>
      <c r="P92" s="906"/>
      <c r="Q92" s="220"/>
      <c r="R92" s="17"/>
    </row>
    <row r="93" spans="2:18" ht="12.75" customHeight="1">
      <c r="B93" s="763" t="s">
        <v>213</v>
      </c>
      <c r="C93" s="764"/>
      <c r="D93" s="764"/>
      <c r="E93" s="764"/>
      <c r="F93" s="764"/>
      <c r="G93" s="764"/>
      <c r="H93" s="764"/>
      <c r="I93" s="764"/>
      <c r="J93" s="764"/>
      <c r="K93" s="764"/>
      <c r="L93" s="764"/>
      <c r="M93" s="764"/>
      <c r="N93" s="764"/>
      <c r="O93" s="764"/>
      <c r="P93" s="765"/>
      <c r="Q93" s="220"/>
      <c r="R93" s="17"/>
    </row>
    <row r="94" spans="2:18" ht="13.5" customHeight="1" thickBot="1">
      <c r="B94" s="250"/>
      <c r="C94" s="251"/>
      <c r="D94" s="251"/>
      <c r="E94" s="252"/>
      <c r="F94" s="252"/>
      <c r="G94" s="252"/>
      <c r="H94" s="252"/>
      <c r="I94" s="252"/>
      <c r="J94" s="252"/>
      <c r="K94" s="252"/>
      <c r="L94" s="253"/>
      <c r="M94" s="254"/>
      <c r="N94" s="254"/>
      <c r="O94" s="254"/>
      <c r="P94" s="255"/>
      <c r="Q94" s="17"/>
      <c r="R94" s="17"/>
    </row>
    <row r="95" spans="2:18" ht="13.5" customHeight="1" thickBot="1">
      <c r="B95" s="282" t="s">
        <v>243</v>
      </c>
      <c r="C95" s="282"/>
      <c r="D95" s="282"/>
      <c r="E95" s="485"/>
      <c r="F95" s="485"/>
      <c r="G95" s="485"/>
      <c r="H95" s="485"/>
      <c r="I95" s="485"/>
      <c r="J95" s="485"/>
      <c r="K95" s="485"/>
      <c r="L95" s="486"/>
      <c r="M95" s="298"/>
      <c r="N95" s="298"/>
      <c r="O95" s="483"/>
      <c r="P95" s="483"/>
      <c r="Q95" s="17"/>
      <c r="R95" s="17"/>
    </row>
    <row r="96" spans="2:17" ht="13.5" customHeight="1" thickBot="1">
      <c r="B96" s="639" t="s">
        <v>284</v>
      </c>
      <c r="C96" s="640"/>
      <c r="D96" s="641">
        <v>40798</v>
      </c>
      <c r="E96" s="642"/>
      <c r="F96" s="642"/>
      <c r="G96" s="642"/>
      <c r="H96" s="642"/>
      <c r="I96" s="642"/>
      <c r="J96" s="642"/>
      <c r="K96" s="642"/>
      <c r="L96" s="642"/>
      <c r="M96" s="642"/>
      <c r="N96" s="642"/>
      <c r="O96" s="642"/>
      <c r="P96" s="643"/>
      <c r="Q96" s="13"/>
    </row>
    <row r="97" spans="2:16" ht="13.5" customHeight="1">
      <c r="B97" s="466"/>
      <c r="C97" s="467"/>
      <c r="D97" s="467"/>
      <c r="E97" s="468"/>
      <c r="F97" s="468"/>
      <c r="G97" s="466"/>
      <c r="H97" s="467"/>
      <c r="I97" s="467"/>
      <c r="J97" s="468"/>
      <c r="K97" s="468"/>
      <c r="L97" s="466"/>
      <c r="M97" s="467"/>
      <c r="N97" s="467"/>
      <c r="O97" s="468"/>
      <c r="P97" s="468"/>
    </row>
    <row r="99" spans="2:16" ht="13.5" customHeight="1">
      <c r="B99" s="797"/>
      <c r="C99" s="797"/>
      <c r="D99" s="797"/>
      <c r="E99" s="797"/>
      <c r="F99" s="797"/>
      <c r="G99" s="797"/>
      <c r="H99" s="797"/>
      <c r="I99" s="797"/>
      <c r="J99" s="797"/>
      <c r="K99" s="797"/>
      <c r="L99" s="797"/>
      <c r="M99" s="797"/>
      <c r="N99" s="797"/>
      <c r="O99" s="797"/>
      <c r="P99" s="797"/>
    </row>
    <row r="100" spans="2:16" ht="13.5" customHeight="1">
      <c r="B100" s="797"/>
      <c r="C100" s="797"/>
      <c r="D100" s="797"/>
      <c r="E100" s="797"/>
      <c r="F100" s="797"/>
      <c r="G100" s="797"/>
      <c r="H100" s="797"/>
      <c r="I100" s="797"/>
      <c r="J100" s="797"/>
      <c r="K100" s="797"/>
      <c r="L100" s="797"/>
      <c r="M100" s="797"/>
      <c r="N100" s="797"/>
      <c r="O100" s="797"/>
      <c r="P100" s="797"/>
    </row>
    <row r="101" spans="3:11" ht="13.5" customHeight="1">
      <c r="C101" s="30"/>
      <c r="D101" s="30"/>
      <c r="E101" s="32"/>
      <c r="F101" s="32"/>
      <c r="H101" s="30"/>
      <c r="I101" s="30"/>
      <c r="J101" s="32"/>
      <c r="K101" s="32"/>
    </row>
    <row r="102" spans="3:11" ht="13.5" customHeight="1">
      <c r="C102" s="30"/>
      <c r="D102" s="30"/>
      <c r="E102" s="32"/>
      <c r="F102" s="32"/>
      <c r="H102" s="30"/>
      <c r="I102" s="30"/>
      <c r="J102" s="32"/>
      <c r="K102" s="32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  <row r="788" spans="3:11" ht="13.5" customHeight="1">
      <c r="C788" s="30"/>
      <c r="D788" s="30"/>
      <c r="E788" s="32"/>
      <c r="F788" s="32"/>
      <c r="H788" s="30"/>
      <c r="I788" s="30"/>
      <c r="J788" s="32"/>
      <c r="K788" s="32"/>
    </row>
    <row r="789" spans="3:11" ht="13.5" customHeight="1">
      <c r="C789" s="30"/>
      <c r="D789" s="30"/>
      <c r="E789" s="32"/>
      <c r="F789" s="32"/>
      <c r="H789" s="30"/>
      <c r="I789" s="30"/>
      <c r="J789" s="32"/>
      <c r="K789" s="32"/>
    </row>
    <row r="790" spans="3:11" ht="13.5" customHeight="1">
      <c r="C790" s="30"/>
      <c r="D790" s="30"/>
      <c r="E790" s="32"/>
      <c r="F790" s="32"/>
      <c r="H790" s="30"/>
      <c r="I790" s="30"/>
      <c r="J790" s="32"/>
      <c r="K790" s="32"/>
    </row>
    <row r="791" spans="3:11" ht="13.5" customHeight="1">
      <c r="C791" s="30"/>
      <c r="D791" s="30"/>
      <c r="E791" s="32"/>
      <c r="F791" s="32"/>
      <c r="H791" s="30"/>
      <c r="I791" s="30"/>
      <c r="J791" s="32"/>
      <c r="K791" s="32"/>
    </row>
  </sheetData>
  <sheetProtection/>
  <mergeCells count="247">
    <mergeCell ref="M22:P22"/>
    <mergeCell ref="M23:P23"/>
    <mergeCell ref="B91:P91"/>
    <mergeCell ref="B92:P92"/>
    <mergeCell ref="M40:P40"/>
    <mergeCell ref="K33:L33"/>
    <mergeCell ref="K34:L34"/>
    <mergeCell ref="K31:L31"/>
    <mergeCell ref="K37:L37"/>
    <mergeCell ref="K35:L35"/>
    <mergeCell ref="M21:P21"/>
    <mergeCell ref="M38:P38"/>
    <mergeCell ref="M12:P12"/>
    <mergeCell ref="M13:P13"/>
    <mergeCell ref="M25:P25"/>
    <mergeCell ref="M26:P26"/>
    <mergeCell ref="M27:P27"/>
    <mergeCell ref="M28:P28"/>
    <mergeCell ref="M33:O33"/>
    <mergeCell ref="M29:P29"/>
    <mergeCell ref="M37:P37"/>
    <mergeCell ref="M39:P39"/>
    <mergeCell ref="M30:P30"/>
    <mergeCell ref="M31:P31"/>
    <mergeCell ref="M32:P32"/>
    <mergeCell ref="M35:P35"/>
    <mergeCell ref="F36:G36"/>
    <mergeCell ref="K36:L36"/>
    <mergeCell ref="F38:G38"/>
    <mergeCell ref="F41:G41"/>
    <mergeCell ref="K41:L41"/>
    <mergeCell ref="F40:G40"/>
    <mergeCell ref="K40:L40"/>
    <mergeCell ref="K38:L38"/>
    <mergeCell ref="K39:L39"/>
    <mergeCell ref="K28:L28"/>
    <mergeCell ref="K30:L30"/>
    <mergeCell ref="F27:G27"/>
    <mergeCell ref="K29:L29"/>
    <mergeCell ref="F30:G30"/>
    <mergeCell ref="K27:L27"/>
    <mergeCell ref="K26:L26"/>
    <mergeCell ref="F20:G20"/>
    <mergeCell ref="M19:P19"/>
    <mergeCell ref="B7:P7"/>
    <mergeCell ref="C9:E9"/>
    <mergeCell ref="F9:G9"/>
    <mergeCell ref="M9:P9"/>
    <mergeCell ref="K9:L9"/>
    <mergeCell ref="M10:P10"/>
    <mergeCell ref="K22:L22"/>
    <mergeCell ref="F24:G24"/>
    <mergeCell ref="K20:L20"/>
    <mergeCell ref="K23:L23"/>
    <mergeCell ref="K11:L11"/>
    <mergeCell ref="F18:G18"/>
    <mergeCell ref="K24:L24"/>
    <mergeCell ref="F12:G12"/>
    <mergeCell ref="F19:G19"/>
    <mergeCell ref="F11:G11"/>
    <mergeCell ref="M11:P11"/>
    <mergeCell ref="M17:P17"/>
    <mergeCell ref="H15:J15"/>
    <mergeCell ref="F17:G17"/>
    <mergeCell ref="F15:G15"/>
    <mergeCell ref="K12:L12"/>
    <mergeCell ref="F16:G16"/>
    <mergeCell ref="F14:G14"/>
    <mergeCell ref="K14:L14"/>
    <mergeCell ref="H16:J16"/>
    <mergeCell ref="C61:D61"/>
    <mergeCell ref="C64:D64"/>
    <mergeCell ref="C62:D62"/>
    <mergeCell ref="C69:E69"/>
    <mergeCell ref="H62:I62"/>
    <mergeCell ref="H64:I64"/>
    <mergeCell ref="C63:D63"/>
    <mergeCell ref="H63:I63"/>
    <mergeCell ref="G65:P66"/>
    <mergeCell ref="C66:D66"/>
    <mergeCell ref="K19:L19"/>
    <mergeCell ref="K18:L18"/>
    <mergeCell ref="H24:J24"/>
    <mergeCell ref="H25:J25"/>
    <mergeCell ref="K16:L16"/>
    <mergeCell ref="K17:L17"/>
    <mergeCell ref="K21:L21"/>
    <mergeCell ref="K25:L25"/>
    <mergeCell ref="C71:E71"/>
    <mergeCell ref="F72:G72"/>
    <mergeCell ref="F71:G71"/>
    <mergeCell ref="M82:P82"/>
    <mergeCell ref="H71:K71"/>
    <mergeCell ref="C80:E80"/>
    <mergeCell ref="M77:P77"/>
    <mergeCell ref="C3:M3"/>
    <mergeCell ref="C4:M4"/>
    <mergeCell ref="N4:P4"/>
    <mergeCell ref="N3:P3"/>
    <mergeCell ref="F13:G13"/>
    <mergeCell ref="B8:E8"/>
    <mergeCell ref="F8:P8"/>
    <mergeCell ref="C10:E10"/>
    <mergeCell ref="K15:L15"/>
    <mergeCell ref="H10:J10"/>
    <mergeCell ref="M71:P71"/>
    <mergeCell ref="K10:L10"/>
    <mergeCell ref="H17:J17"/>
    <mergeCell ref="K13:L13"/>
    <mergeCell ref="H72:K72"/>
    <mergeCell ref="I55:L55"/>
    <mergeCell ref="I56:L56"/>
    <mergeCell ref="M15:P15"/>
    <mergeCell ref="K32:L32"/>
    <mergeCell ref="F80:G80"/>
    <mergeCell ref="M73:P73"/>
    <mergeCell ref="F75:G75"/>
    <mergeCell ref="B76:E77"/>
    <mergeCell ref="F77:G77"/>
    <mergeCell ref="H77:K77"/>
    <mergeCell ref="F76:G76"/>
    <mergeCell ref="M80:P80"/>
    <mergeCell ref="M75:P75"/>
    <mergeCell ref="M74:P74"/>
    <mergeCell ref="C11:E11"/>
    <mergeCell ref="H11:J11"/>
    <mergeCell ref="C12:E12"/>
    <mergeCell ref="H9:J9"/>
    <mergeCell ref="F10:G10"/>
    <mergeCell ref="C22:E22"/>
    <mergeCell ref="C21:E21"/>
    <mergeCell ref="C20:E20"/>
    <mergeCell ref="C13:E13"/>
    <mergeCell ref="C14:E14"/>
    <mergeCell ref="C26:E26"/>
    <mergeCell ref="H21:J21"/>
    <mergeCell ref="H20:J20"/>
    <mergeCell ref="H22:J22"/>
    <mergeCell ref="H23:J23"/>
    <mergeCell ref="F26:G26"/>
    <mergeCell ref="F25:G25"/>
    <mergeCell ref="F21:G21"/>
    <mergeCell ref="F23:G23"/>
    <mergeCell ref="F22:G22"/>
    <mergeCell ref="C35:E35"/>
    <mergeCell ref="C27:E27"/>
    <mergeCell ref="C30:E30"/>
    <mergeCell ref="F29:G29"/>
    <mergeCell ref="C23:E23"/>
    <mergeCell ref="C24:E24"/>
    <mergeCell ref="C25:E25"/>
    <mergeCell ref="C29:E29"/>
    <mergeCell ref="F32:G32"/>
    <mergeCell ref="F28:G28"/>
    <mergeCell ref="M41:P41"/>
    <mergeCell ref="C31:E31"/>
    <mergeCell ref="C39:E39"/>
    <mergeCell ref="F37:G37"/>
    <mergeCell ref="F33:G33"/>
    <mergeCell ref="F31:G31"/>
    <mergeCell ref="F35:G35"/>
    <mergeCell ref="F34:G34"/>
    <mergeCell ref="F39:G39"/>
    <mergeCell ref="C33:E33"/>
    <mergeCell ref="K44:L44"/>
    <mergeCell ref="M42:P42"/>
    <mergeCell ref="F43:G43"/>
    <mergeCell ref="H43:I43"/>
    <mergeCell ref="K43:L43"/>
    <mergeCell ref="M43:P43"/>
    <mergeCell ref="M44:P44"/>
    <mergeCell ref="I47:L47"/>
    <mergeCell ref="B60:P60"/>
    <mergeCell ref="E61:F61"/>
    <mergeCell ref="J61:K61"/>
    <mergeCell ref="O61:P61"/>
    <mergeCell ref="C41:E41"/>
    <mergeCell ref="C42:E42"/>
    <mergeCell ref="F42:G42"/>
    <mergeCell ref="K42:L42"/>
    <mergeCell ref="I48:L48"/>
    <mergeCell ref="M61:N61"/>
    <mergeCell ref="I49:L49"/>
    <mergeCell ref="H73:K73"/>
    <mergeCell ref="M69:P69"/>
    <mergeCell ref="M72:P72"/>
    <mergeCell ref="M62:N62"/>
    <mergeCell ref="I50:L50"/>
    <mergeCell ref="I52:L52"/>
    <mergeCell ref="I53:L53"/>
    <mergeCell ref="I54:L54"/>
    <mergeCell ref="F70:G70"/>
    <mergeCell ref="H70:K70"/>
    <mergeCell ref="F73:G73"/>
    <mergeCell ref="F74:G74"/>
    <mergeCell ref="H75:K75"/>
    <mergeCell ref="H74:K74"/>
    <mergeCell ref="B46:P46"/>
    <mergeCell ref="E47:F47"/>
    <mergeCell ref="M47:N47"/>
    <mergeCell ref="O47:P47"/>
    <mergeCell ref="C65:D65"/>
    <mergeCell ref="C70:E70"/>
    <mergeCell ref="E58:F58"/>
    <mergeCell ref="I58:L58"/>
    <mergeCell ref="I57:L57"/>
    <mergeCell ref="I51:L51"/>
    <mergeCell ref="M64:N64"/>
    <mergeCell ref="M63:N63"/>
    <mergeCell ref="M70:P70"/>
    <mergeCell ref="F69:G69"/>
    <mergeCell ref="B100:P100"/>
    <mergeCell ref="B99:P99"/>
    <mergeCell ref="B90:P90"/>
    <mergeCell ref="B96:C96"/>
    <mergeCell ref="D96:P96"/>
    <mergeCell ref="H76:K76"/>
    <mergeCell ref="B68:P68"/>
    <mergeCell ref="H69:J69"/>
    <mergeCell ref="C73:E73"/>
    <mergeCell ref="C75:E75"/>
    <mergeCell ref="M76:P76"/>
    <mergeCell ref="M81:P81"/>
    <mergeCell ref="F81:G81"/>
    <mergeCell ref="H81:K81"/>
    <mergeCell ref="C81:E81"/>
    <mergeCell ref="C72:E72"/>
    <mergeCell ref="B93:P93"/>
    <mergeCell ref="C83:E83"/>
    <mergeCell ref="F83:G83"/>
    <mergeCell ref="H83:K83"/>
    <mergeCell ref="M83:P83"/>
    <mergeCell ref="C82:E82"/>
    <mergeCell ref="B88:P88"/>
    <mergeCell ref="B89:P89"/>
    <mergeCell ref="B87:P87"/>
    <mergeCell ref="F82:G82"/>
    <mergeCell ref="C36:E36"/>
    <mergeCell ref="C37:E37"/>
    <mergeCell ref="H19:J19"/>
    <mergeCell ref="B79:P79"/>
    <mergeCell ref="H80:J80"/>
    <mergeCell ref="C84:E84"/>
    <mergeCell ref="F84:G84"/>
    <mergeCell ref="H84:K84"/>
    <mergeCell ref="M84:P84"/>
    <mergeCell ref="H82:K82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1">
      <selection activeCell="B53" sqref="B53:J53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3" customWidth="1"/>
    <col min="8" max="8" width="10.625" style="13" customWidth="1"/>
    <col min="9" max="9" width="23.125" style="13" customWidth="1"/>
    <col min="10" max="10" width="21.00390625" style="13" customWidth="1"/>
    <col min="11" max="13" width="11.00390625" style="1" customWidth="1"/>
    <col min="14" max="16384" width="11.00390625" style="2" customWidth="1"/>
  </cols>
  <sheetData>
    <row r="1" spans="7:13" s="281" customFormat="1" ht="13.5" thickBot="1">
      <c r="G1" s="282"/>
      <c r="H1" s="282"/>
      <c r="I1" s="282"/>
      <c r="J1" s="282"/>
      <c r="K1" s="528"/>
      <c r="L1" s="528"/>
      <c r="M1" s="528"/>
    </row>
    <row r="2" spans="1:10" ht="5.25" customHeight="1">
      <c r="A2" s="289"/>
      <c r="B2" s="283"/>
      <c r="C2" s="284"/>
      <c r="D2" s="284"/>
      <c r="E2" s="284"/>
      <c r="F2" s="284"/>
      <c r="G2" s="285"/>
      <c r="H2" s="285"/>
      <c r="I2" s="286"/>
      <c r="J2" s="292"/>
    </row>
    <row r="3" spans="1:10" ht="19.5" customHeight="1">
      <c r="A3" s="290"/>
      <c r="B3" s="930" t="s">
        <v>310</v>
      </c>
      <c r="C3" s="931"/>
      <c r="D3" s="931"/>
      <c r="E3" s="931"/>
      <c r="F3" s="931"/>
      <c r="G3" s="931"/>
      <c r="H3" s="931"/>
      <c r="I3" s="932"/>
      <c r="J3" s="294" t="s">
        <v>403</v>
      </c>
    </row>
    <row r="4" spans="1:10" s="257" customFormat="1" ht="23.25" customHeight="1">
      <c r="A4" s="290"/>
      <c r="B4" s="930" t="s">
        <v>311</v>
      </c>
      <c r="C4" s="931"/>
      <c r="D4" s="931"/>
      <c r="E4" s="931"/>
      <c r="F4" s="931"/>
      <c r="G4" s="931"/>
      <c r="H4" s="931"/>
      <c r="I4" s="932"/>
      <c r="J4" s="321" t="s">
        <v>315</v>
      </c>
    </row>
    <row r="5" spans="1:13" ht="20.25" customHeight="1">
      <c r="A5" s="290"/>
      <c r="B5" s="930" t="s">
        <v>312</v>
      </c>
      <c r="C5" s="931"/>
      <c r="D5" s="931"/>
      <c r="E5" s="931"/>
      <c r="F5" s="931"/>
      <c r="G5" s="931"/>
      <c r="H5" s="931"/>
      <c r="I5" s="932"/>
      <c r="J5" s="290"/>
      <c r="K5" s="2"/>
      <c r="L5" s="2"/>
      <c r="M5" s="2"/>
    </row>
    <row r="6" spans="1:13" ht="11.25" customHeight="1" thickBot="1">
      <c r="A6" s="291"/>
      <c r="B6" s="287"/>
      <c r="C6" s="280"/>
      <c r="D6" s="280"/>
      <c r="E6" s="279"/>
      <c r="F6" s="280"/>
      <c r="G6" s="279"/>
      <c r="H6" s="279"/>
      <c r="I6" s="288"/>
      <c r="J6" s="293"/>
      <c r="K6" s="2"/>
      <c r="L6" s="2"/>
      <c r="M6" s="2"/>
    </row>
    <row r="7" spans="1:10" s="1" customFormat="1" ht="15" customHeight="1" thickBot="1">
      <c r="A7" s="739" t="s">
        <v>433</v>
      </c>
      <c r="B7" s="737"/>
      <c r="C7" s="737"/>
      <c r="D7" s="737"/>
      <c r="E7" s="737"/>
      <c r="F7" s="737"/>
      <c r="G7" s="737"/>
      <c r="H7" s="737"/>
      <c r="I7" s="737"/>
      <c r="J7" s="738"/>
    </row>
    <row r="8" spans="1:256" s="1" customFormat="1" ht="13.5" thickBot="1">
      <c r="A8" s="149" t="s">
        <v>52</v>
      </c>
      <c r="B8" s="149" t="s">
        <v>0</v>
      </c>
      <c r="C8" s="151"/>
      <c r="D8" s="151"/>
      <c r="E8" s="151"/>
      <c r="F8" s="150"/>
      <c r="G8" s="150" t="s">
        <v>52</v>
      </c>
      <c r="H8" s="739" t="s">
        <v>0</v>
      </c>
      <c r="I8" s="737"/>
      <c r="J8" s="738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10" s="1" customFormat="1" ht="15.75" customHeight="1">
      <c r="A9" s="495">
        <v>611200</v>
      </c>
      <c r="B9" s="955" t="s">
        <v>434</v>
      </c>
      <c r="C9" s="956"/>
      <c r="D9" s="956"/>
      <c r="E9" s="956"/>
      <c r="F9" s="957"/>
      <c r="G9" s="496">
        <v>611700</v>
      </c>
      <c r="H9" s="952" t="s">
        <v>270</v>
      </c>
      <c r="I9" s="953"/>
      <c r="J9" s="954"/>
    </row>
    <row r="10" spans="1:10" s="1" customFormat="1" ht="15.75" thickBot="1">
      <c r="A10" s="497">
        <v>611600</v>
      </c>
      <c r="B10" s="936" t="s">
        <v>269</v>
      </c>
      <c r="C10" s="937"/>
      <c r="D10" s="937"/>
      <c r="E10" s="937"/>
      <c r="F10" s="938"/>
      <c r="G10" s="939"/>
      <c r="H10" s="940"/>
      <c r="I10" s="940"/>
      <c r="J10" s="941"/>
    </row>
    <row r="11" spans="1:10" s="281" customFormat="1" ht="12.75" customHeight="1" thickBot="1">
      <c r="A11" s="304"/>
      <c r="B11" s="296"/>
      <c r="C11" s="296"/>
      <c r="D11" s="296"/>
      <c r="E11" s="295"/>
      <c r="F11" s="296"/>
      <c r="G11" s="295"/>
      <c r="H11" s="295"/>
      <c r="I11" s="296"/>
      <c r="J11" s="305"/>
    </row>
    <row r="12" spans="1:256" ht="13.5" thickBot="1">
      <c r="A12" s="739" t="s">
        <v>435</v>
      </c>
      <c r="B12" s="737"/>
      <c r="C12" s="737"/>
      <c r="D12" s="737"/>
      <c r="E12" s="737"/>
      <c r="F12" s="737"/>
      <c r="G12" s="737"/>
      <c r="H12" s="737"/>
      <c r="I12" s="737"/>
      <c r="J12" s="738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233" t="s">
        <v>52</v>
      </c>
      <c r="B13" s="233" t="s">
        <v>0</v>
      </c>
      <c r="C13" s="739" t="s">
        <v>226</v>
      </c>
      <c r="D13" s="738"/>
      <c r="E13" s="150" t="s">
        <v>52</v>
      </c>
      <c r="F13" s="243" t="s">
        <v>0</v>
      </c>
      <c r="G13" s="325" t="s">
        <v>225</v>
      </c>
      <c r="H13" s="242" t="s">
        <v>52</v>
      </c>
      <c r="I13" s="233" t="s">
        <v>0</v>
      </c>
      <c r="J13" s="242" t="s">
        <v>225</v>
      </c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265"/>
      <c r="GD13" s="265"/>
      <c r="GE13" s="265"/>
      <c r="GF13" s="265"/>
      <c r="GG13" s="265"/>
      <c r="GH13" s="265"/>
      <c r="GI13" s="265"/>
      <c r="GJ13" s="265"/>
      <c r="GK13" s="265"/>
      <c r="GL13" s="265"/>
      <c r="GM13" s="265"/>
      <c r="GN13" s="265"/>
      <c r="GO13" s="265"/>
      <c r="GP13" s="265"/>
      <c r="GQ13" s="265"/>
      <c r="GR13" s="265"/>
      <c r="GS13" s="265"/>
      <c r="GT13" s="265"/>
      <c r="GU13" s="265"/>
      <c r="GV13" s="265"/>
      <c r="GW13" s="265"/>
      <c r="GX13" s="265"/>
      <c r="GY13" s="265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  <c r="HZ13" s="265"/>
      <c r="IA13" s="265"/>
      <c r="IB13" s="265"/>
      <c r="IC13" s="265"/>
      <c r="ID13" s="265"/>
      <c r="IE13" s="265"/>
      <c r="IF13" s="265"/>
      <c r="IG13" s="265"/>
      <c r="IH13" s="265"/>
      <c r="II13" s="265"/>
      <c r="IJ13" s="265"/>
      <c r="IK13" s="265"/>
      <c r="IL13" s="265"/>
      <c r="IM13" s="265"/>
      <c r="IN13" s="265"/>
      <c r="IO13" s="265"/>
      <c r="IP13" s="265"/>
      <c r="IQ13" s="265"/>
      <c r="IR13" s="265"/>
      <c r="IS13" s="265"/>
      <c r="IT13" s="265"/>
      <c r="IU13" s="265"/>
      <c r="IV13" s="265"/>
    </row>
    <row r="14" spans="1:256" s="1" customFormat="1" ht="24.75" customHeight="1">
      <c r="A14" s="352">
        <v>347050</v>
      </c>
      <c r="B14" s="367" t="s">
        <v>83</v>
      </c>
      <c r="C14" s="933" t="s">
        <v>436</v>
      </c>
      <c r="D14" s="588"/>
      <c r="E14" s="369">
        <v>641050</v>
      </c>
      <c r="F14" s="353" t="s">
        <v>78</v>
      </c>
      <c r="G14" s="356">
        <v>84</v>
      </c>
      <c r="H14" s="352">
        <v>641150</v>
      </c>
      <c r="I14" s="355" t="s">
        <v>80</v>
      </c>
      <c r="J14" s="356">
        <v>60</v>
      </c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  <c r="FL14" s="265"/>
      <c r="FM14" s="265"/>
      <c r="FN14" s="265"/>
      <c r="FO14" s="265"/>
      <c r="FP14" s="265"/>
      <c r="FQ14" s="265"/>
      <c r="FR14" s="265"/>
      <c r="FS14" s="265"/>
      <c r="FT14" s="265"/>
      <c r="FU14" s="265"/>
      <c r="FV14" s="265"/>
      <c r="FW14" s="265"/>
      <c r="FX14" s="265"/>
      <c r="FY14" s="265"/>
      <c r="FZ14" s="265"/>
      <c r="GA14" s="265"/>
      <c r="GB14" s="265"/>
      <c r="GC14" s="265"/>
      <c r="GD14" s="265"/>
      <c r="GE14" s="265"/>
      <c r="GF14" s="265"/>
      <c r="GG14" s="265"/>
      <c r="GH14" s="265"/>
      <c r="GI14" s="265"/>
      <c r="GJ14" s="265"/>
      <c r="GK14" s="265"/>
      <c r="GL14" s="265"/>
      <c r="GM14" s="265"/>
      <c r="GN14" s="265"/>
      <c r="GO14" s="265"/>
      <c r="GP14" s="265"/>
      <c r="GQ14" s="265"/>
      <c r="GR14" s="265"/>
      <c r="GS14" s="265"/>
      <c r="GT14" s="265"/>
      <c r="GU14" s="265"/>
      <c r="GV14" s="265"/>
      <c r="GW14" s="265"/>
      <c r="GX14" s="265"/>
      <c r="GY14" s="265"/>
      <c r="GZ14" s="265"/>
      <c r="HA14" s="265"/>
      <c r="HB14" s="265"/>
      <c r="HC14" s="265"/>
      <c r="HD14" s="265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  <c r="HR14" s="265"/>
      <c r="HS14" s="265"/>
      <c r="HT14" s="265"/>
      <c r="HU14" s="265"/>
      <c r="HV14" s="265"/>
      <c r="HW14" s="265"/>
      <c r="HX14" s="265"/>
      <c r="HY14" s="265"/>
      <c r="HZ14" s="265"/>
      <c r="IA14" s="265"/>
      <c r="IB14" s="265"/>
      <c r="IC14" s="265"/>
      <c r="ID14" s="265"/>
      <c r="IE14" s="265"/>
      <c r="IF14" s="265"/>
      <c r="IG14" s="265"/>
      <c r="IH14" s="265"/>
      <c r="II14" s="265"/>
      <c r="IJ14" s="265"/>
      <c r="IK14" s="265"/>
      <c r="IL14" s="265"/>
      <c r="IM14" s="265"/>
      <c r="IN14" s="265"/>
      <c r="IO14" s="265"/>
      <c r="IP14" s="265"/>
      <c r="IQ14" s="265"/>
      <c r="IR14" s="265"/>
      <c r="IS14" s="265"/>
      <c r="IT14" s="265"/>
      <c r="IU14" s="265"/>
      <c r="IV14" s="265"/>
    </row>
    <row r="15" spans="1:256" s="1" customFormat="1" ht="32.25" customHeight="1">
      <c r="A15" s="357">
        <v>347070</v>
      </c>
      <c r="B15" s="366" t="s">
        <v>339</v>
      </c>
      <c r="C15" s="934" t="s">
        <v>436</v>
      </c>
      <c r="D15" s="935"/>
      <c r="E15" s="359">
        <v>641200</v>
      </c>
      <c r="F15" s="358" t="s">
        <v>355</v>
      </c>
      <c r="G15" s="359">
        <v>60</v>
      </c>
      <c r="H15" s="357">
        <v>641160</v>
      </c>
      <c r="I15" s="363" t="s">
        <v>340</v>
      </c>
      <c r="J15" s="359">
        <v>60</v>
      </c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  <c r="FR15" s="265"/>
      <c r="FS15" s="265"/>
      <c r="FT15" s="265"/>
      <c r="FU15" s="265"/>
      <c r="FV15" s="265"/>
      <c r="FW15" s="265"/>
      <c r="FX15" s="265"/>
      <c r="FY15" s="265"/>
      <c r="FZ15" s="265"/>
      <c r="GA15" s="265"/>
      <c r="GB15" s="265"/>
      <c r="GC15" s="265"/>
      <c r="GD15" s="265"/>
      <c r="GE15" s="265"/>
      <c r="GF15" s="265"/>
      <c r="GG15" s="265"/>
      <c r="GH15" s="265"/>
      <c r="GI15" s="265"/>
      <c r="GJ15" s="265"/>
      <c r="GK15" s="265"/>
      <c r="GL15" s="265"/>
      <c r="GM15" s="265"/>
      <c r="GN15" s="265"/>
      <c r="GO15" s="265"/>
      <c r="GP15" s="265"/>
      <c r="GQ15" s="265"/>
      <c r="GR15" s="265"/>
      <c r="GS15" s="265"/>
      <c r="GT15" s="265"/>
      <c r="GU15" s="265"/>
      <c r="GV15" s="265"/>
      <c r="GW15" s="265"/>
      <c r="GX15" s="265"/>
      <c r="GY15" s="265"/>
      <c r="GZ15" s="265"/>
      <c r="HA15" s="265"/>
      <c r="HB15" s="265"/>
      <c r="HC15" s="265"/>
      <c r="HD15" s="265"/>
      <c r="HE15" s="265"/>
      <c r="HF15" s="265"/>
      <c r="HG15" s="265"/>
      <c r="HH15" s="265"/>
      <c r="HI15" s="265"/>
      <c r="HJ15" s="265"/>
      <c r="HK15" s="265"/>
      <c r="HL15" s="265"/>
      <c r="HM15" s="265"/>
      <c r="HN15" s="265"/>
      <c r="HO15" s="265"/>
      <c r="HP15" s="265"/>
      <c r="HQ15" s="265"/>
      <c r="HR15" s="265"/>
      <c r="HS15" s="265"/>
      <c r="HT15" s="265"/>
      <c r="HU15" s="265"/>
      <c r="HV15" s="265"/>
      <c r="HW15" s="265"/>
      <c r="HX15" s="265"/>
      <c r="HY15" s="265"/>
      <c r="HZ15" s="265"/>
      <c r="IA15" s="265"/>
      <c r="IB15" s="265"/>
      <c r="IC15" s="265"/>
      <c r="ID15" s="265"/>
      <c r="IE15" s="265"/>
      <c r="IF15" s="265"/>
      <c r="IG15" s="265"/>
      <c r="IH15" s="265"/>
      <c r="II15" s="265"/>
      <c r="IJ15" s="265"/>
      <c r="IK15" s="265"/>
      <c r="IL15" s="265"/>
      <c r="IM15" s="265"/>
      <c r="IN15" s="265"/>
      <c r="IO15" s="265"/>
      <c r="IP15" s="265"/>
      <c r="IQ15" s="265"/>
      <c r="IR15" s="265"/>
      <c r="IS15" s="265"/>
      <c r="IT15" s="265"/>
      <c r="IU15" s="265"/>
      <c r="IV15" s="265"/>
    </row>
    <row r="16" spans="1:256" s="1" customFormat="1" ht="32.25" customHeight="1">
      <c r="A16" s="360">
        <v>647400</v>
      </c>
      <c r="B16" s="361" t="s">
        <v>84</v>
      </c>
      <c r="C16" s="920">
        <v>84</v>
      </c>
      <c r="D16" s="921"/>
      <c r="E16" s="359">
        <v>650000</v>
      </c>
      <c r="F16" s="358" t="s">
        <v>85</v>
      </c>
      <c r="G16" s="370">
        <v>60</v>
      </c>
      <c r="H16" s="360">
        <v>641100</v>
      </c>
      <c r="I16" s="361" t="s">
        <v>86</v>
      </c>
      <c r="J16" s="360">
        <v>84</v>
      </c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5"/>
      <c r="FL16" s="265"/>
      <c r="FM16" s="265"/>
      <c r="FN16" s="265"/>
      <c r="FO16" s="265"/>
      <c r="FP16" s="265"/>
      <c r="FQ16" s="265"/>
      <c r="FR16" s="265"/>
      <c r="FS16" s="265"/>
      <c r="FT16" s="265"/>
      <c r="FU16" s="265"/>
      <c r="FV16" s="265"/>
      <c r="FW16" s="265"/>
      <c r="FX16" s="265"/>
      <c r="FY16" s="265"/>
      <c r="FZ16" s="265"/>
      <c r="GA16" s="265"/>
      <c r="GB16" s="265"/>
      <c r="GC16" s="265"/>
      <c r="GD16" s="265"/>
      <c r="GE16" s="265"/>
      <c r="GF16" s="265"/>
      <c r="GG16" s="265"/>
      <c r="GH16" s="265"/>
      <c r="GI16" s="265"/>
      <c r="GJ16" s="265"/>
      <c r="GK16" s="265"/>
      <c r="GL16" s="265"/>
      <c r="GM16" s="265"/>
      <c r="GN16" s="265"/>
      <c r="GO16" s="265"/>
      <c r="GP16" s="265"/>
      <c r="GQ16" s="265"/>
      <c r="GR16" s="265"/>
      <c r="GS16" s="265"/>
      <c r="GT16" s="265"/>
      <c r="GU16" s="265"/>
      <c r="GV16" s="265"/>
      <c r="GW16" s="265"/>
      <c r="GX16" s="265"/>
      <c r="GY16" s="265"/>
      <c r="GZ16" s="265"/>
      <c r="HA16" s="265"/>
      <c r="HB16" s="265"/>
      <c r="HC16" s="265"/>
      <c r="HD16" s="265"/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  <c r="HR16" s="265"/>
      <c r="HS16" s="265"/>
      <c r="HT16" s="265"/>
      <c r="HU16" s="265"/>
      <c r="HV16" s="265"/>
      <c r="HW16" s="265"/>
      <c r="HX16" s="265"/>
      <c r="HY16" s="265"/>
      <c r="HZ16" s="265"/>
      <c r="IA16" s="265"/>
      <c r="IB16" s="265"/>
      <c r="IC16" s="265"/>
      <c r="ID16" s="265"/>
      <c r="IE16" s="265"/>
      <c r="IF16" s="265"/>
      <c r="IG16" s="265"/>
      <c r="IH16" s="265"/>
      <c r="II16" s="265"/>
      <c r="IJ16" s="265"/>
      <c r="IK16" s="265"/>
      <c r="IL16" s="265"/>
      <c r="IM16" s="265"/>
      <c r="IN16" s="265"/>
      <c r="IO16" s="265"/>
      <c r="IP16" s="265"/>
      <c r="IQ16" s="265"/>
      <c r="IR16" s="265"/>
      <c r="IS16" s="265"/>
      <c r="IT16" s="265"/>
      <c r="IU16" s="265"/>
      <c r="IV16" s="265"/>
    </row>
    <row r="17" spans="1:256" s="1" customFormat="1" ht="32.25" customHeight="1">
      <c r="A17" s="360">
        <v>647410</v>
      </c>
      <c r="B17" s="361" t="s">
        <v>341</v>
      </c>
      <c r="C17" s="920">
        <v>60</v>
      </c>
      <c r="D17" s="921"/>
      <c r="E17" s="370">
        <v>651000</v>
      </c>
      <c r="F17" s="507" t="s">
        <v>356</v>
      </c>
      <c r="G17" s="370">
        <v>60</v>
      </c>
      <c r="H17" s="360">
        <v>641110</v>
      </c>
      <c r="I17" s="361" t="s">
        <v>342</v>
      </c>
      <c r="J17" s="360">
        <v>60</v>
      </c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265"/>
      <c r="FX17" s="265"/>
      <c r="FY17" s="265"/>
      <c r="FZ17" s="265"/>
      <c r="GA17" s="265"/>
      <c r="GB17" s="265"/>
      <c r="GC17" s="265"/>
      <c r="GD17" s="265"/>
      <c r="GE17" s="265"/>
      <c r="GF17" s="265"/>
      <c r="GG17" s="265"/>
      <c r="GH17" s="265"/>
      <c r="GI17" s="265"/>
      <c r="GJ17" s="265"/>
      <c r="GK17" s="265"/>
      <c r="GL17" s="265"/>
      <c r="GM17" s="265"/>
      <c r="GN17" s="265"/>
      <c r="GO17" s="265"/>
      <c r="GP17" s="265"/>
      <c r="GQ17" s="265"/>
      <c r="GR17" s="265"/>
      <c r="GS17" s="265"/>
      <c r="GT17" s="265"/>
      <c r="GU17" s="265"/>
      <c r="GV17" s="265"/>
      <c r="GW17" s="265"/>
      <c r="GX17" s="265"/>
      <c r="GY17" s="265"/>
      <c r="GZ17" s="265"/>
      <c r="HA17" s="265"/>
      <c r="HB17" s="265"/>
      <c r="HC17" s="265"/>
      <c r="HD17" s="265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  <c r="HR17" s="265"/>
      <c r="HS17" s="265"/>
      <c r="HT17" s="265"/>
      <c r="HU17" s="265"/>
      <c r="HV17" s="265"/>
      <c r="HW17" s="265"/>
      <c r="HX17" s="265"/>
      <c r="HY17" s="265"/>
      <c r="HZ17" s="265"/>
      <c r="IA17" s="265"/>
      <c r="IB17" s="265"/>
      <c r="IC17" s="265"/>
      <c r="ID17" s="265"/>
      <c r="IE17" s="265"/>
      <c r="IF17" s="265"/>
      <c r="IG17" s="265"/>
      <c r="IH17" s="265"/>
      <c r="II17" s="265"/>
      <c r="IJ17" s="265"/>
      <c r="IK17" s="265"/>
      <c r="IL17" s="265"/>
      <c r="IM17" s="265"/>
      <c r="IN17" s="265"/>
      <c r="IO17" s="265"/>
      <c r="IP17" s="265"/>
      <c r="IQ17" s="265"/>
      <c r="IR17" s="265"/>
      <c r="IS17" s="265"/>
      <c r="IT17" s="265"/>
      <c r="IU17" s="265"/>
      <c r="IV17" s="265"/>
    </row>
    <row r="18" spans="1:256" s="1" customFormat="1" ht="24.75" customHeight="1">
      <c r="A18" s="360">
        <v>641250</v>
      </c>
      <c r="B18" s="361" t="s">
        <v>51</v>
      </c>
      <c r="C18" s="920">
        <v>84</v>
      </c>
      <c r="D18" s="921"/>
      <c r="E18" s="370">
        <v>651050</v>
      </c>
      <c r="F18" s="507" t="s">
        <v>354</v>
      </c>
      <c r="G18" s="370">
        <v>60</v>
      </c>
      <c r="H18" s="958"/>
      <c r="I18" s="959"/>
      <c r="J18" s="960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5"/>
      <c r="GQ18" s="265"/>
      <c r="GR18" s="265"/>
      <c r="GS18" s="265"/>
      <c r="GT18" s="265"/>
      <c r="GU18" s="265"/>
      <c r="GV18" s="265"/>
      <c r="GW18" s="265"/>
      <c r="GX18" s="265"/>
      <c r="GY18" s="265"/>
      <c r="GZ18" s="265"/>
      <c r="HA18" s="265"/>
      <c r="HB18" s="265"/>
      <c r="HC18" s="265"/>
      <c r="HD18" s="265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  <c r="HZ18" s="265"/>
      <c r="IA18" s="265"/>
      <c r="IB18" s="265"/>
      <c r="IC18" s="265"/>
      <c r="ID18" s="265"/>
      <c r="IE18" s="265"/>
      <c r="IF18" s="265"/>
      <c r="IG18" s="265"/>
      <c r="IH18" s="265"/>
      <c r="II18" s="265"/>
      <c r="IJ18" s="265"/>
      <c r="IK18" s="265"/>
      <c r="IL18" s="265"/>
      <c r="IM18" s="265"/>
      <c r="IN18" s="265"/>
      <c r="IO18" s="265"/>
      <c r="IP18" s="265"/>
      <c r="IQ18" s="265"/>
      <c r="IR18" s="265"/>
      <c r="IS18" s="265"/>
      <c r="IT18" s="265"/>
      <c r="IU18" s="265"/>
      <c r="IV18" s="265"/>
    </row>
    <row r="19" spans="1:256" s="1" customFormat="1" ht="24.75" customHeight="1" thickBot="1">
      <c r="A19" s="362">
        <v>641260</v>
      </c>
      <c r="B19" s="368" t="s">
        <v>338</v>
      </c>
      <c r="C19" s="928">
        <v>60</v>
      </c>
      <c r="D19" s="929"/>
      <c r="E19" s="371">
        <v>347080</v>
      </c>
      <c r="F19" s="365" t="s">
        <v>343</v>
      </c>
      <c r="G19" s="387" t="s">
        <v>436</v>
      </c>
      <c r="H19" s="961"/>
      <c r="I19" s="962"/>
      <c r="J19" s="963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  <c r="FL19" s="265"/>
      <c r="FM19" s="265"/>
      <c r="FN19" s="265"/>
      <c r="FO19" s="265"/>
      <c r="FP19" s="265"/>
      <c r="FQ19" s="265"/>
      <c r="FR19" s="265"/>
      <c r="FS19" s="265"/>
      <c r="FT19" s="265"/>
      <c r="FU19" s="265"/>
      <c r="FV19" s="265"/>
      <c r="FW19" s="265"/>
      <c r="FX19" s="265"/>
      <c r="FY19" s="265"/>
      <c r="FZ19" s="265"/>
      <c r="GA19" s="265"/>
      <c r="GB19" s="265"/>
      <c r="GC19" s="265"/>
      <c r="GD19" s="265"/>
      <c r="GE19" s="265"/>
      <c r="GF19" s="265"/>
      <c r="GG19" s="265"/>
      <c r="GH19" s="265"/>
      <c r="GI19" s="265"/>
      <c r="GJ19" s="265"/>
      <c r="GK19" s="265"/>
      <c r="GL19" s="265"/>
      <c r="GM19" s="265"/>
      <c r="GN19" s="265"/>
      <c r="GO19" s="265"/>
      <c r="GP19" s="265"/>
      <c r="GQ19" s="265"/>
      <c r="GR19" s="265"/>
      <c r="GS19" s="265"/>
      <c r="GT19" s="265"/>
      <c r="GU19" s="265"/>
      <c r="GV19" s="265"/>
      <c r="GW19" s="265"/>
      <c r="GX19" s="265"/>
      <c r="GY19" s="265"/>
      <c r="GZ19" s="265"/>
      <c r="HA19" s="265"/>
      <c r="HB19" s="265"/>
      <c r="HC19" s="265"/>
      <c r="HD19" s="265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  <c r="HZ19" s="265"/>
      <c r="IA19" s="265"/>
      <c r="IB19" s="265"/>
      <c r="IC19" s="265"/>
      <c r="ID19" s="265"/>
      <c r="IE19" s="265"/>
      <c r="IF19" s="265"/>
      <c r="IG19" s="265"/>
      <c r="IH19" s="265"/>
      <c r="II19" s="265"/>
      <c r="IJ19" s="265"/>
      <c r="IK19" s="265"/>
      <c r="IL19" s="265"/>
      <c r="IM19" s="265"/>
      <c r="IN19" s="265"/>
      <c r="IO19" s="265"/>
      <c r="IP19" s="265"/>
      <c r="IQ19" s="265"/>
      <c r="IR19" s="265"/>
      <c r="IS19" s="265"/>
      <c r="IT19" s="265"/>
      <c r="IU19" s="265"/>
      <c r="IV19" s="265"/>
    </row>
    <row r="20" spans="1:10" s="316" customFormat="1" ht="12" customHeight="1" thickBot="1">
      <c r="A20" s="306"/>
      <c r="B20" s="298"/>
      <c r="C20" s="298"/>
      <c r="D20" s="298"/>
      <c r="E20" s="297"/>
      <c r="F20" s="298"/>
      <c r="G20" s="299"/>
      <c r="H20" s="299"/>
      <c r="I20" s="300"/>
      <c r="J20" s="307"/>
    </row>
    <row r="21" spans="1:256" ht="13.5" thickBot="1">
      <c r="A21" s="739" t="s">
        <v>437</v>
      </c>
      <c r="B21" s="737"/>
      <c r="C21" s="737"/>
      <c r="D21" s="737"/>
      <c r="E21" s="737"/>
      <c r="F21" s="737"/>
      <c r="G21" s="737"/>
      <c r="H21" s="737"/>
      <c r="I21" s="737"/>
      <c r="J21" s="738"/>
      <c r="K21" s="2"/>
      <c r="L21" s="2"/>
      <c r="M21" s="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233" t="s">
        <v>52</v>
      </c>
      <c r="B22" s="233" t="s">
        <v>0</v>
      </c>
      <c r="C22" s="739" t="s">
        <v>225</v>
      </c>
      <c r="D22" s="738"/>
      <c r="E22" s="233" t="s">
        <v>52</v>
      </c>
      <c r="F22" s="243" t="s">
        <v>0</v>
      </c>
      <c r="G22" s="234" t="s">
        <v>225</v>
      </c>
      <c r="H22" s="233" t="s">
        <v>52</v>
      </c>
      <c r="I22" s="233" t="s">
        <v>0</v>
      </c>
      <c r="J22" s="243" t="s">
        <v>225</v>
      </c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65"/>
      <c r="FI22" s="265"/>
      <c r="FJ22" s="265"/>
      <c r="FK22" s="265"/>
      <c r="FL22" s="265"/>
      <c r="FM22" s="265"/>
      <c r="FN22" s="265"/>
      <c r="FO22" s="265"/>
      <c r="FP22" s="265"/>
      <c r="FQ22" s="265"/>
      <c r="FR22" s="265"/>
      <c r="FS22" s="265"/>
      <c r="FT22" s="265"/>
      <c r="FU22" s="265"/>
      <c r="FV22" s="265"/>
      <c r="FW22" s="265"/>
      <c r="FX22" s="265"/>
      <c r="FY22" s="265"/>
      <c r="FZ22" s="265"/>
      <c r="GA22" s="265"/>
      <c r="GB22" s="265"/>
      <c r="GC22" s="265"/>
      <c r="GD22" s="265"/>
      <c r="GE22" s="265"/>
      <c r="GF22" s="265"/>
      <c r="GG22" s="265"/>
      <c r="GH22" s="265"/>
      <c r="GI22" s="265"/>
      <c r="GJ22" s="265"/>
      <c r="GK22" s="265"/>
      <c r="GL22" s="265"/>
      <c r="GM22" s="265"/>
      <c r="GN22" s="265"/>
      <c r="GO22" s="265"/>
      <c r="GP22" s="265"/>
      <c r="GQ22" s="265"/>
      <c r="GR22" s="265"/>
      <c r="GS22" s="265"/>
      <c r="GT22" s="265"/>
      <c r="GU22" s="265"/>
      <c r="GV22" s="265"/>
      <c r="GW22" s="265"/>
      <c r="GX22" s="265"/>
      <c r="GY22" s="265"/>
      <c r="GZ22" s="265"/>
      <c r="HA22" s="265"/>
      <c r="HB22" s="265"/>
      <c r="HC22" s="265"/>
      <c r="HD22" s="265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  <c r="HR22" s="265"/>
      <c r="HS22" s="265"/>
      <c r="HT22" s="265"/>
      <c r="HU22" s="265"/>
      <c r="HV22" s="265"/>
      <c r="HW22" s="265"/>
      <c r="HX22" s="265"/>
      <c r="HY22" s="265"/>
      <c r="HZ22" s="265"/>
      <c r="IA22" s="265"/>
      <c r="IB22" s="265"/>
      <c r="IC22" s="265"/>
      <c r="ID22" s="265"/>
      <c r="IE22" s="265"/>
      <c r="IF22" s="265"/>
      <c r="IG22" s="265"/>
      <c r="IH22" s="265"/>
      <c r="II22" s="265"/>
      <c r="IJ22" s="265"/>
      <c r="IK22" s="265"/>
      <c r="IL22" s="265"/>
      <c r="IM22" s="265"/>
      <c r="IN22" s="265"/>
      <c r="IO22" s="265"/>
      <c r="IP22" s="265"/>
      <c r="IQ22" s="265"/>
      <c r="IR22" s="265"/>
      <c r="IS22" s="265"/>
      <c r="IT22" s="265"/>
      <c r="IU22" s="265"/>
      <c r="IV22" s="265"/>
    </row>
    <row r="23" spans="1:256" s="71" customFormat="1" ht="45" customHeight="1">
      <c r="A23" s="372">
        <v>741300</v>
      </c>
      <c r="B23" s="382" t="s">
        <v>76</v>
      </c>
      <c r="C23" s="942">
        <v>60</v>
      </c>
      <c r="D23" s="943"/>
      <c r="E23" s="385">
        <v>741060</v>
      </c>
      <c r="F23" s="392" t="s">
        <v>344</v>
      </c>
      <c r="G23" s="354">
        <v>60</v>
      </c>
      <c r="H23" s="376">
        <v>741200</v>
      </c>
      <c r="I23" s="355" t="s">
        <v>79</v>
      </c>
      <c r="J23" s="352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73">
        <v>741500</v>
      </c>
      <c r="B24" s="381" t="s">
        <v>77</v>
      </c>
      <c r="C24" s="944">
        <v>60</v>
      </c>
      <c r="D24" s="945"/>
      <c r="E24" s="506">
        <v>741600</v>
      </c>
      <c r="F24" s="363" t="s">
        <v>356</v>
      </c>
      <c r="G24" s="506">
        <v>60</v>
      </c>
      <c r="H24" s="377">
        <v>741150</v>
      </c>
      <c r="I24" s="380" t="s">
        <v>80</v>
      </c>
      <c r="J24" s="357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74">
        <v>741250</v>
      </c>
      <c r="B25" s="383" t="s">
        <v>51</v>
      </c>
      <c r="C25" s="920">
        <v>60</v>
      </c>
      <c r="D25" s="921"/>
      <c r="E25" s="364">
        <v>741650</v>
      </c>
      <c r="F25" s="375" t="s">
        <v>354</v>
      </c>
      <c r="G25" s="364">
        <v>60</v>
      </c>
      <c r="H25" s="498">
        <v>741160</v>
      </c>
      <c r="I25" s="375" t="s">
        <v>340</v>
      </c>
      <c r="J25" s="360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74">
        <v>741260</v>
      </c>
      <c r="B26" s="383" t="s">
        <v>338</v>
      </c>
      <c r="C26" s="920">
        <v>60</v>
      </c>
      <c r="D26" s="921"/>
      <c r="E26" s="364">
        <v>741100</v>
      </c>
      <c r="F26" s="375" t="s">
        <v>345</v>
      </c>
      <c r="G26" s="364">
        <v>60</v>
      </c>
      <c r="H26" s="922"/>
      <c r="I26" s="923"/>
      <c r="J26" s="92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81" customFormat="1" ht="24.75" customHeight="1" thickBot="1">
      <c r="A27" s="378">
        <v>741050</v>
      </c>
      <c r="B27" s="384" t="s">
        <v>78</v>
      </c>
      <c r="C27" s="928">
        <v>60</v>
      </c>
      <c r="D27" s="929"/>
      <c r="E27" s="393">
        <v>741110</v>
      </c>
      <c r="F27" s="379" t="s">
        <v>346</v>
      </c>
      <c r="G27" s="386">
        <v>60</v>
      </c>
      <c r="H27" s="925"/>
      <c r="I27" s="926"/>
      <c r="J27" s="927"/>
    </row>
    <row r="28" spans="1:256" s="71" customFormat="1" ht="13.5" thickBot="1">
      <c r="A28" s="306"/>
      <c r="B28" s="298"/>
      <c r="C28" s="298"/>
      <c r="D28" s="298"/>
      <c r="E28" s="297"/>
      <c r="F28" s="298"/>
      <c r="G28" s="299"/>
      <c r="H28" s="299"/>
      <c r="I28" s="300"/>
      <c r="J28" s="307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739" t="s">
        <v>438</v>
      </c>
      <c r="B29" s="737"/>
      <c r="C29" s="737"/>
      <c r="D29" s="737"/>
      <c r="E29" s="737"/>
      <c r="F29" s="737"/>
      <c r="G29" s="737"/>
      <c r="H29" s="737"/>
      <c r="I29" s="737"/>
      <c r="J29" s="73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81" customFormat="1" ht="12.75" customHeight="1" thickBot="1">
      <c r="A30" s="243" t="s">
        <v>52</v>
      </c>
      <c r="B30" s="737" t="s">
        <v>0</v>
      </c>
      <c r="C30" s="737"/>
      <c r="D30" s="738"/>
      <c r="E30" s="243" t="s">
        <v>52</v>
      </c>
      <c r="F30" s="737" t="s">
        <v>0</v>
      </c>
      <c r="G30" s="738"/>
      <c r="H30" s="325" t="s">
        <v>52</v>
      </c>
      <c r="I30" s="737" t="s">
        <v>0</v>
      </c>
      <c r="J30" s="738"/>
    </row>
    <row r="31" spans="1:10" s="273" customFormat="1" ht="12.75">
      <c r="A31" s="266">
        <v>841250</v>
      </c>
      <c r="B31" s="320" t="s">
        <v>81</v>
      </c>
      <c r="C31" s="320"/>
      <c r="D31" s="394"/>
      <c r="E31" s="271">
        <v>841400</v>
      </c>
      <c r="F31" s="884" t="s">
        <v>439</v>
      </c>
      <c r="G31" s="822"/>
      <c r="H31" s="268">
        <v>841050</v>
      </c>
      <c r="I31" s="884" t="s">
        <v>313</v>
      </c>
      <c r="J31" s="969"/>
    </row>
    <row r="32" spans="1:256" s="1" customFormat="1" ht="12.75">
      <c r="A32" s="218">
        <v>611150</v>
      </c>
      <c r="B32" s="762" t="s">
        <v>440</v>
      </c>
      <c r="C32" s="762"/>
      <c r="D32" s="970"/>
      <c r="E32" s="395">
        <v>841160</v>
      </c>
      <c r="F32" s="761" t="s">
        <v>441</v>
      </c>
      <c r="G32" s="793"/>
      <c r="H32" s="329">
        <v>841200</v>
      </c>
      <c r="I32" s="913" t="s">
        <v>82</v>
      </c>
      <c r="J32" s="914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  <c r="FM32" s="265"/>
      <c r="FN32" s="265"/>
      <c r="FO32" s="265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5"/>
      <c r="GJ32" s="265"/>
      <c r="GK32" s="265"/>
      <c r="GL32" s="265"/>
      <c r="GM32" s="265"/>
      <c r="GN32" s="265"/>
      <c r="GO32" s="265"/>
      <c r="GP32" s="265"/>
      <c r="GQ32" s="265"/>
      <c r="GR32" s="265"/>
      <c r="GS32" s="265"/>
      <c r="GT32" s="265"/>
      <c r="GU32" s="265"/>
      <c r="GV32" s="265"/>
      <c r="GW32" s="265"/>
      <c r="GX32" s="265"/>
      <c r="GY32" s="265"/>
      <c r="GZ32" s="265"/>
      <c r="HA32" s="265"/>
      <c r="HB32" s="265"/>
      <c r="HC32" s="265"/>
      <c r="HD32" s="265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265"/>
      <c r="IH32" s="265"/>
      <c r="II32" s="265"/>
      <c r="IJ32" s="265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  <c r="IV32" s="265"/>
    </row>
    <row r="33" spans="1:13" ht="13.5" thickBot="1">
      <c r="A33" s="340">
        <v>841300</v>
      </c>
      <c r="B33" s="966" t="s">
        <v>442</v>
      </c>
      <c r="C33" s="967"/>
      <c r="D33" s="968"/>
      <c r="E33" s="396">
        <v>841170</v>
      </c>
      <c r="F33" s="964" t="s">
        <v>177</v>
      </c>
      <c r="G33" s="965"/>
      <c r="H33" s="397">
        <v>841100</v>
      </c>
      <c r="I33" s="964" t="s">
        <v>314</v>
      </c>
      <c r="J33" s="965"/>
      <c r="K33" s="2"/>
      <c r="L33" s="2"/>
      <c r="M33" s="2"/>
    </row>
    <row r="34" spans="1:13" ht="13.5" thickBot="1">
      <c r="A34" s="308"/>
      <c r="B34" s="301"/>
      <c r="C34" s="301"/>
      <c r="D34" s="301"/>
      <c r="E34" s="302"/>
      <c r="F34" s="302"/>
      <c r="G34" s="303"/>
      <c r="H34" s="303"/>
      <c r="I34" s="303"/>
      <c r="J34" s="309"/>
      <c r="K34" s="2"/>
      <c r="L34" s="2"/>
      <c r="M34" s="2"/>
    </row>
    <row r="35" spans="1:13" ht="15.75" customHeight="1" thickBot="1">
      <c r="A35" s="915" t="s">
        <v>316</v>
      </c>
      <c r="B35" s="916"/>
      <c r="C35" s="916"/>
      <c r="D35" s="916"/>
      <c r="E35" s="916"/>
      <c r="F35" s="916"/>
      <c r="G35" s="916"/>
      <c r="H35" s="916"/>
      <c r="I35" s="916"/>
      <c r="J35" s="917"/>
      <c r="K35" s="2"/>
      <c r="L35" s="2"/>
      <c r="M35" s="2"/>
    </row>
    <row r="36" spans="1:13" ht="39" thickBot="1">
      <c r="A36" s="233" t="s">
        <v>52</v>
      </c>
      <c r="B36" s="233" t="s">
        <v>0</v>
      </c>
      <c r="C36" s="739" t="s">
        <v>225</v>
      </c>
      <c r="D36" s="738"/>
      <c r="E36" s="243" t="s">
        <v>52</v>
      </c>
      <c r="F36" s="234" t="s">
        <v>0</v>
      </c>
      <c r="G36" s="233" t="s">
        <v>225</v>
      </c>
      <c r="H36" s="243" t="s">
        <v>52</v>
      </c>
      <c r="I36" s="233" t="s">
        <v>0</v>
      </c>
      <c r="J36" s="242" t="s">
        <v>225</v>
      </c>
      <c r="K36" s="2"/>
      <c r="L36" s="2"/>
      <c r="M36" s="2"/>
    </row>
    <row r="37" spans="1:13" ht="32.25" customHeight="1">
      <c r="A37" s="274">
        <v>910003</v>
      </c>
      <c r="B37" s="275" t="s">
        <v>227</v>
      </c>
      <c r="C37" s="918">
        <v>60</v>
      </c>
      <c r="D37" s="919"/>
      <c r="E37" s="338">
        <v>910005</v>
      </c>
      <c r="F37" s="388" t="s">
        <v>228</v>
      </c>
      <c r="G37" s="200">
        <v>60</v>
      </c>
      <c r="H37" s="274">
        <v>910012</v>
      </c>
      <c r="I37" s="267" t="s">
        <v>233</v>
      </c>
      <c r="J37" s="268">
        <v>60</v>
      </c>
      <c r="K37" s="2"/>
      <c r="L37" s="2"/>
      <c r="M37" s="2"/>
    </row>
    <row r="38" spans="1:256" ht="32.25" customHeight="1">
      <c r="A38" s="276">
        <v>910007</v>
      </c>
      <c r="B38" s="269" t="s">
        <v>229</v>
      </c>
      <c r="C38" s="317">
        <v>60</v>
      </c>
      <c r="D38" s="317"/>
      <c r="E38" s="216">
        <v>910009</v>
      </c>
      <c r="F38" s="326" t="s">
        <v>230</v>
      </c>
      <c r="G38" s="205">
        <v>60</v>
      </c>
      <c r="H38" s="276">
        <v>910002</v>
      </c>
      <c r="I38" s="269" t="s">
        <v>232</v>
      </c>
      <c r="J38" s="270">
        <v>60</v>
      </c>
      <c r="K38" s="2"/>
      <c r="L38" s="2"/>
      <c r="M38" s="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3" ht="32.25" customHeight="1">
      <c r="A39" s="276">
        <v>910013</v>
      </c>
      <c r="B39" s="269" t="s">
        <v>231</v>
      </c>
      <c r="C39" s="317">
        <v>60</v>
      </c>
      <c r="D39" s="317"/>
      <c r="E39" s="216">
        <v>910004</v>
      </c>
      <c r="F39" s="389" t="s">
        <v>166</v>
      </c>
      <c r="G39" s="205">
        <v>60</v>
      </c>
      <c r="H39" s="276">
        <v>910006</v>
      </c>
      <c r="I39" s="269" t="s">
        <v>167</v>
      </c>
      <c r="J39" s="270">
        <v>60</v>
      </c>
      <c r="K39" s="2"/>
      <c r="L39" s="2"/>
      <c r="M39" s="2"/>
    </row>
    <row r="40" spans="1:13" ht="32.25" customHeight="1" thickBot="1">
      <c r="A40" s="276">
        <v>910011</v>
      </c>
      <c r="B40" s="277" t="s">
        <v>237</v>
      </c>
      <c r="C40" s="318">
        <v>60</v>
      </c>
      <c r="D40" s="318"/>
      <c r="E40" s="216">
        <v>910008</v>
      </c>
      <c r="F40" s="326" t="s">
        <v>235</v>
      </c>
      <c r="G40" s="212">
        <v>60</v>
      </c>
      <c r="H40" s="219">
        <v>910010</v>
      </c>
      <c r="I40" s="272" t="s">
        <v>234</v>
      </c>
      <c r="J40" s="391">
        <v>60</v>
      </c>
      <c r="K40" s="2"/>
      <c r="L40" s="2"/>
      <c r="M40" s="2"/>
    </row>
    <row r="41" spans="1:13" ht="32.25" customHeight="1" thickBot="1">
      <c r="A41" s="219">
        <v>910001</v>
      </c>
      <c r="B41" s="278" t="s">
        <v>238</v>
      </c>
      <c r="C41" s="319">
        <v>60</v>
      </c>
      <c r="D41" s="319"/>
      <c r="E41" s="390">
        <v>910014</v>
      </c>
      <c r="F41" s="327" t="s">
        <v>236</v>
      </c>
      <c r="G41" s="949"/>
      <c r="H41" s="950"/>
      <c r="I41" s="950"/>
      <c r="J41" s="951"/>
      <c r="K41" s="2"/>
      <c r="L41" s="2"/>
      <c r="M41" s="2"/>
    </row>
    <row r="42" spans="1:13" ht="3" customHeight="1">
      <c r="A42" s="283"/>
      <c r="B42" s="284"/>
      <c r="C42" s="284"/>
      <c r="D42" s="284"/>
      <c r="E42" s="284"/>
      <c r="F42" s="284"/>
      <c r="G42" s="285"/>
      <c r="H42" s="285"/>
      <c r="I42" s="285"/>
      <c r="J42" s="286"/>
      <c r="K42" s="2"/>
      <c r="L42" s="2"/>
      <c r="M42" s="2"/>
    </row>
    <row r="43" spans="1:13" ht="12.75">
      <c r="A43" s="311" t="s">
        <v>110</v>
      </c>
      <c r="B43" s="256"/>
      <c r="C43" s="256"/>
      <c r="D43" s="256"/>
      <c r="E43" s="256"/>
      <c r="F43" s="256"/>
      <c r="G43" s="215"/>
      <c r="H43" s="215"/>
      <c r="I43" s="215"/>
      <c r="J43" s="310"/>
      <c r="K43" s="2"/>
      <c r="L43" s="2"/>
      <c r="M43" s="2"/>
    </row>
    <row r="44" spans="1:13" ht="18" customHeight="1">
      <c r="A44" s="946"/>
      <c r="B44" s="947"/>
      <c r="C44" s="947"/>
      <c r="D44" s="947"/>
      <c r="E44" s="947"/>
      <c r="F44" s="947"/>
      <c r="G44" s="947"/>
      <c r="H44" s="947"/>
      <c r="I44" s="947"/>
      <c r="J44" s="948"/>
      <c r="K44" s="2"/>
      <c r="L44" s="2"/>
      <c r="M44" s="2"/>
    </row>
    <row r="45" spans="1:13" ht="17.25" customHeight="1">
      <c r="A45" s="910" t="s">
        <v>443</v>
      </c>
      <c r="B45" s="911"/>
      <c r="C45" s="911"/>
      <c r="D45" s="911"/>
      <c r="E45" s="911"/>
      <c r="F45" s="911"/>
      <c r="G45" s="911"/>
      <c r="H45" s="911"/>
      <c r="I45" s="911"/>
      <c r="J45" s="912"/>
      <c r="K45" s="2"/>
      <c r="L45" s="2"/>
      <c r="M45" s="2"/>
    </row>
    <row r="46" spans="1:13" ht="18.75" customHeight="1">
      <c r="A46" s="910" t="s">
        <v>444</v>
      </c>
      <c r="B46" s="911"/>
      <c r="C46" s="911"/>
      <c r="D46" s="911"/>
      <c r="E46" s="911"/>
      <c r="F46" s="911"/>
      <c r="G46" s="911"/>
      <c r="H46" s="911"/>
      <c r="I46" s="911"/>
      <c r="J46" s="912"/>
      <c r="K46" s="2"/>
      <c r="L46" s="2"/>
      <c r="M46" s="2"/>
    </row>
    <row r="47" spans="1:13" ht="30" customHeight="1">
      <c r="A47" s="910" t="s">
        <v>445</v>
      </c>
      <c r="B47" s="911"/>
      <c r="C47" s="911"/>
      <c r="D47" s="911"/>
      <c r="E47" s="911"/>
      <c r="F47" s="911"/>
      <c r="G47" s="911"/>
      <c r="H47" s="911"/>
      <c r="I47" s="911"/>
      <c r="J47" s="912"/>
      <c r="K47" s="2"/>
      <c r="L47" s="2"/>
      <c r="M47" s="2"/>
    </row>
    <row r="48" spans="1:13" ht="18.75" customHeight="1">
      <c r="A48" s="910" t="s">
        <v>446</v>
      </c>
      <c r="B48" s="911"/>
      <c r="C48" s="911"/>
      <c r="D48" s="911"/>
      <c r="E48" s="911"/>
      <c r="F48" s="911"/>
      <c r="G48" s="911"/>
      <c r="H48" s="911"/>
      <c r="I48" s="911"/>
      <c r="J48" s="912"/>
      <c r="K48" s="2"/>
      <c r="L48" s="2"/>
      <c r="M48" s="2"/>
    </row>
    <row r="49" spans="1:13" ht="18.75" customHeight="1">
      <c r="A49" s="910" t="s">
        <v>447</v>
      </c>
      <c r="B49" s="911"/>
      <c r="C49" s="911"/>
      <c r="D49" s="911"/>
      <c r="E49" s="911"/>
      <c r="F49" s="911"/>
      <c r="G49" s="911"/>
      <c r="H49" s="911"/>
      <c r="I49" s="911"/>
      <c r="J49" s="912"/>
      <c r="K49" s="2"/>
      <c r="L49" s="2"/>
      <c r="M49" s="2"/>
    </row>
    <row r="50" spans="1:10" ht="18.75" customHeight="1">
      <c r="A50" s="910" t="s">
        <v>239</v>
      </c>
      <c r="B50" s="911"/>
      <c r="C50" s="911"/>
      <c r="D50" s="911"/>
      <c r="E50" s="911"/>
      <c r="F50" s="911"/>
      <c r="G50" s="911"/>
      <c r="H50" s="911"/>
      <c r="I50" s="911"/>
      <c r="J50" s="912"/>
    </row>
    <row r="51" spans="1:10" ht="3" customHeight="1" thickBot="1">
      <c r="A51" s="529"/>
      <c r="B51" s="312"/>
      <c r="C51" s="312"/>
      <c r="D51" s="312"/>
      <c r="E51" s="313"/>
      <c r="F51" s="313"/>
      <c r="G51" s="313"/>
      <c r="H51" s="313"/>
      <c r="I51" s="313"/>
      <c r="J51" s="314"/>
    </row>
    <row r="52" spans="1:10" ht="13.5" thickBot="1">
      <c r="A52" s="487" t="s">
        <v>243</v>
      </c>
      <c r="B52" s="486"/>
      <c r="C52" s="486"/>
      <c r="D52" s="486"/>
      <c r="E52" s="485"/>
      <c r="F52" s="485"/>
      <c r="G52" s="485"/>
      <c r="H52" s="485"/>
      <c r="I52" s="485"/>
      <c r="J52" s="486"/>
    </row>
    <row r="53" spans="1:16" s="13" customFormat="1" ht="30" customHeight="1" thickBot="1">
      <c r="A53" s="242" t="s">
        <v>284</v>
      </c>
      <c r="B53" s="907">
        <v>40704</v>
      </c>
      <c r="C53" s="908"/>
      <c r="D53" s="908"/>
      <c r="E53" s="908"/>
      <c r="F53" s="908"/>
      <c r="G53" s="908"/>
      <c r="H53" s="908"/>
      <c r="I53" s="908"/>
      <c r="J53" s="909"/>
      <c r="K53" s="480"/>
      <c r="L53" s="480"/>
      <c r="M53" s="480"/>
      <c r="N53" s="480"/>
      <c r="O53" s="480"/>
      <c r="P53" s="480"/>
    </row>
    <row r="54" spans="1:10" ht="12.75">
      <c r="A54" s="528"/>
      <c r="B54" s="528"/>
      <c r="C54" s="528"/>
      <c r="D54" s="528"/>
      <c r="E54" s="528"/>
      <c r="F54" s="528"/>
      <c r="G54" s="282"/>
      <c r="H54" s="282"/>
      <c r="I54" s="282"/>
      <c r="J54" s="282"/>
    </row>
    <row r="58" spans="11:13" ht="12.75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</sheetData>
  <sheetProtection/>
  <mergeCells count="50"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2011-12-29T22:24:00Z</cp:lastPrinted>
  <dcterms:created xsi:type="dcterms:W3CDTF">1997-12-12T20:14:25Z</dcterms:created>
  <dcterms:modified xsi:type="dcterms:W3CDTF">2011-12-29T22:24:32Z</dcterms:modified>
  <cp:category/>
  <cp:version/>
  <cp:contentType/>
  <cp:contentStatus/>
</cp:coreProperties>
</file>