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E:\GINNA DURAN\1. Cadena de Valor\2025\Rendición de Cuentas Paz 2024\Reporte Final\"/>
    </mc:Choice>
  </mc:AlternateContent>
  <xr:revisionPtr revIDLastSave="0" documentId="13_ncr:1_{BB0B3B3A-934E-4039-A07D-116B8F4811DF}" xr6:coauthVersionLast="47" xr6:coauthVersionMax="47" xr10:uidLastSave="{00000000-0000-0000-0000-000000000000}"/>
  <bookViews>
    <workbookView xWindow="-120" yWindow="-120" windowWidth="29040" windowHeight="15840" xr2:uid="{00000000-000D-0000-FFFF-FFFF00000000}"/>
  </bookViews>
  <sheets>
    <sheet name="AG5" sheetId="4" r:id="rId1"/>
    <sheet name="AG18" sheetId="5" r:id="rId2"/>
    <sheet name="A87" sheetId="6" r:id="rId3"/>
    <sheet name="A87P" sheetId="7" r:id="rId4"/>
    <sheet name="A455" sheetId="2" r:id="rId5"/>
    <sheet name="A455P" sheetId="3" r:id="rId6"/>
    <sheet name="Crédito" sheetId="9" r:id="rId7"/>
    <sheet name="LEC" sheetId="10" r:id="rId8"/>
    <sheet name="FAG" sheetId="11" r:id="rId9"/>
    <sheet name="ICR" sheetId="12" r:id="rId10"/>
    <sheet name="ISA" sheetId="13" r:id="rId11"/>
    <sheet name="Acciones" sheetId="8" r:id="rId12"/>
  </sheets>
  <definedNames>
    <definedName name="_xlnm._FilterDatabase" localSheetId="4" hidden="1">'A455'!$B$11:$J$966</definedName>
    <definedName name="_xlnm._FilterDatabase" localSheetId="5" hidden="1">A455P!$B$11:$L$182</definedName>
    <definedName name="_xlnm._FilterDatabase" localSheetId="2" hidden="1">'A87'!$B$2:$F$408</definedName>
    <definedName name="_xlnm._FilterDatabase" localSheetId="3" hidden="1">A87P!$B$2:$F$97</definedName>
    <definedName name="_xlnm._FilterDatabase" localSheetId="1" hidden="1">'AG18'!$A$13:$AB$1152</definedName>
    <definedName name="_xlnm._FilterDatabase" localSheetId="0" hidden="1">'AG5'!$A$13:$AM$234</definedName>
    <definedName name="_Hlk191641444" localSheetId="11">Acciones!$B$4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 i="7" l="1"/>
  <c r="E3" i="7"/>
  <c r="D3" i="7"/>
  <c r="F3" i="6" l="1"/>
  <c r="E3" i="6"/>
  <c r="D3" i="6"/>
  <c r="E8" i="5" l="1"/>
  <c r="E9" i="5"/>
  <c r="E10" i="5"/>
  <c r="I14" i="5"/>
  <c r="I15" i="5"/>
  <c r="I16" i="5"/>
  <c r="I17" i="5"/>
  <c r="I18" i="5"/>
  <c r="I19" i="5"/>
  <c r="I20" i="5"/>
  <c r="I21" i="5"/>
  <c r="I22" i="5"/>
  <c r="I23" i="5"/>
  <c r="I24" i="5"/>
  <c r="I25" i="5"/>
  <c r="I26" i="5"/>
  <c r="I27" i="5"/>
  <c r="I28" i="5"/>
  <c r="I29" i="5"/>
  <c r="I30" i="5"/>
  <c r="I31" i="5"/>
  <c r="I32" i="5"/>
  <c r="I33" i="5"/>
  <c r="I34" i="5"/>
  <c r="I35" i="5"/>
  <c r="I36" i="5"/>
  <c r="I37" i="5"/>
  <c r="I38" i="5"/>
  <c r="I39" i="5"/>
  <c r="I40" i="5"/>
  <c r="I41" i="5"/>
  <c r="I42" i="5"/>
  <c r="I43" i="5"/>
  <c r="I44" i="5"/>
  <c r="I45" i="5"/>
  <c r="I46" i="5"/>
  <c r="I47" i="5"/>
  <c r="I48" i="5"/>
  <c r="I49" i="5"/>
  <c r="I50" i="5"/>
  <c r="I51" i="5"/>
  <c r="I52" i="5"/>
  <c r="I53" i="5"/>
  <c r="I54" i="5"/>
  <c r="I55" i="5"/>
  <c r="I56" i="5"/>
  <c r="I57" i="5"/>
  <c r="I58" i="5"/>
  <c r="I59" i="5"/>
  <c r="I60" i="5"/>
  <c r="I61" i="5"/>
  <c r="I62" i="5"/>
  <c r="I63" i="5"/>
  <c r="I64" i="5"/>
  <c r="I65" i="5"/>
  <c r="I66" i="5"/>
  <c r="I67" i="5"/>
  <c r="I68" i="5"/>
  <c r="I69" i="5"/>
  <c r="I70" i="5"/>
  <c r="I71" i="5"/>
  <c r="I72" i="5"/>
  <c r="I73" i="5"/>
  <c r="I74" i="5"/>
  <c r="I75" i="5"/>
  <c r="I76" i="5"/>
  <c r="I77" i="5"/>
  <c r="I78" i="5"/>
  <c r="I79" i="5"/>
  <c r="I80" i="5"/>
  <c r="I81" i="5"/>
  <c r="I82" i="5"/>
  <c r="I83" i="5"/>
  <c r="I84" i="5"/>
  <c r="I85" i="5"/>
  <c r="I86" i="5"/>
  <c r="I87" i="5"/>
  <c r="I88" i="5"/>
  <c r="I89" i="5"/>
  <c r="I90" i="5"/>
  <c r="I91" i="5"/>
  <c r="I92" i="5"/>
  <c r="I93" i="5"/>
  <c r="I94" i="5"/>
  <c r="I95" i="5"/>
  <c r="I96" i="5"/>
  <c r="I97" i="5"/>
  <c r="I98" i="5"/>
  <c r="I99" i="5"/>
  <c r="I100" i="5"/>
  <c r="I101" i="5"/>
  <c r="I102" i="5"/>
  <c r="I103" i="5"/>
  <c r="I104" i="5"/>
  <c r="I105" i="5"/>
  <c r="I106" i="5"/>
  <c r="I107" i="5"/>
  <c r="I108" i="5"/>
  <c r="I109" i="5"/>
  <c r="I110" i="5"/>
  <c r="I111" i="5"/>
  <c r="I112" i="5"/>
  <c r="I113" i="5"/>
  <c r="I114" i="5"/>
  <c r="I115" i="5"/>
  <c r="I116" i="5"/>
  <c r="I117" i="5"/>
  <c r="I118" i="5"/>
  <c r="I119" i="5"/>
  <c r="I120" i="5"/>
  <c r="I121" i="5"/>
  <c r="I122" i="5"/>
  <c r="I123" i="5"/>
  <c r="I124" i="5"/>
  <c r="I125" i="5"/>
  <c r="I126" i="5"/>
  <c r="I127" i="5"/>
  <c r="I128" i="5"/>
  <c r="I129" i="5"/>
  <c r="I130" i="5"/>
  <c r="I131" i="5"/>
  <c r="I132" i="5"/>
  <c r="I133" i="5"/>
  <c r="I134" i="5"/>
  <c r="I135" i="5"/>
  <c r="I136" i="5"/>
  <c r="I137" i="5"/>
  <c r="I138" i="5"/>
  <c r="I139" i="5"/>
  <c r="I140" i="5"/>
  <c r="I141" i="5"/>
  <c r="I142" i="5"/>
  <c r="I143" i="5"/>
  <c r="I144" i="5"/>
  <c r="I145" i="5"/>
  <c r="I146" i="5"/>
  <c r="I147" i="5"/>
  <c r="I148" i="5"/>
  <c r="I149" i="5"/>
  <c r="I150" i="5"/>
  <c r="I151" i="5"/>
  <c r="I152" i="5"/>
  <c r="I153" i="5"/>
  <c r="I154" i="5"/>
  <c r="I155" i="5"/>
  <c r="I156" i="5"/>
  <c r="I157" i="5"/>
  <c r="I158" i="5"/>
  <c r="I159" i="5"/>
  <c r="I160" i="5"/>
  <c r="I161" i="5"/>
  <c r="I162" i="5"/>
  <c r="I163" i="5"/>
  <c r="I164" i="5"/>
  <c r="I165" i="5"/>
  <c r="I166" i="5"/>
  <c r="I167" i="5"/>
  <c r="I168" i="5"/>
  <c r="I169" i="5"/>
  <c r="I170" i="5"/>
  <c r="I171" i="5"/>
  <c r="I172" i="5"/>
  <c r="I173" i="5"/>
  <c r="I174" i="5"/>
  <c r="I175" i="5"/>
  <c r="I176" i="5"/>
  <c r="I177" i="5"/>
  <c r="I178" i="5"/>
  <c r="I179" i="5"/>
  <c r="I180" i="5"/>
  <c r="I181" i="5"/>
  <c r="I182" i="5"/>
  <c r="I183" i="5"/>
  <c r="I184" i="5"/>
  <c r="I185" i="5"/>
  <c r="I186" i="5"/>
  <c r="I187" i="5"/>
  <c r="I188" i="5"/>
  <c r="I189" i="5"/>
  <c r="I190" i="5"/>
  <c r="I191" i="5"/>
  <c r="I192" i="5"/>
  <c r="I193" i="5"/>
  <c r="I194" i="5"/>
  <c r="I195" i="5"/>
  <c r="I196" i="5"/>
  <c r="I197" i="5"/>
  <c r="I198" i="5"/>
  <c r="I199" i="5"/>
  <c r="I200" i="5"/>
  <c r="I201" i="5"/>
  <c r="I202" i="5"/>
  <c r="I203" i="5"/>
  <c r="I204" i="5"/>
  <c r="I205" i="5"/>
  <c r="I206" i="5"/>
  <c r="I207" i="5"/>
  <c r="I208" i="5"/>
  <c r="I209" i="5"/>
  <c r="I210" i="5"/>
  <c r="I211" i="5"/>
  <c r="I212" i="5"/>
  <c r="I213" i="5"/>
  <c r="I214" i="5"/>
  <c r="I215" i="5"/>
  <c r="I216" i="5"/>
  <c r="I217" i="5"/>
  <c r="I218" i="5"/>
  <c r="I219" i="5"/>
  <c r="I220" i="5"/>
  <c r="I221" i="5"/>
  <c r="I222" i="5"/>
  <c r="I223" i="5"/>
  <c r="I224" i="5"/>
  <c r="I225" i="5"/>
  <c r="I226" i="5"/>
  <c r="I227" i="5"/>
  <c r="I228" i="5"/>
  <c r="I229" i="5"/>
  <c r="I230" i="5"/>
  <c r="I231" i="5"/>
  <c r="I232" i="5"/>
  <c r="I233" i="5"/>
  <c r="I234" i="5"/>
  <c r="I235" i="5"/>
  <c r="I236" i="5"/>
  <c r="I237" i="5"/>
  <c r="I238" i="5"/>
  <c r="I239" i="5"/>
  <c r="I240" i="5"/>
  <c r="I241" i="5"/>
  <c r="I242" i="5"/>
  <c r="I243" i="5"/>
  <c r="I244" i="5"/>
  <c r="I245" i="5"/>
  <c r="I246" i="5"/>
  <c r="I247" i="5"/>
  <c r="I248" i="5"/>
  <c r="I249" i="5"/>
  <c r="I250" i="5"/>
  <c r="I251" i="5"/>
  <c r="I252" i="5"/>
  <c r="I253" i="5"/>
  <c r="I254" i="5"/>
  <c r="I255" i="5"/>
  <c r="I256" i="5"/>
  <c r="I257" i="5"/>
  <c r="I258" i="5"/>
  <c r="I259" i="5"/>
  <c r="I260" i="5"/>
  <c r="I261" i="5"/>
  <c r="I262" i="5"/>
  <c r="I263" i="5"/>
  <c r="I264" i="5"/>
  <c r="I265" i="5"/>
  <c r="I266" i="5"/>
  <c r="I267" i="5"/>
  <c r="I268" i="5"/>
  <c r="I269" i="5"/>
  <c r="I270" i="5"/>
  <c r="I271" i="5"/>
  <c r="I272" i="5"/>
  <c r="I273" i="5"/>
  <c r="I274" i="5"/>
  <c r="I275" i="5"/>
  <c r="I276" i="5"/>
  <c r="I277" i="5"/>
  <c r="I278" i="5"/>
  <c r="I279" i="5"/>
  <c r="I280" i="5"/>
  <c r="I281" i="5"/>
  <c r="I282" i="5"/>
  <c r="I283" i="5"/>
  <c r="I284" i="5"/>
  <c r="I285" i="5"/>
  <c r="I286" i="5"/>
  <c r="I287" i="5"/>
  <c r="I288" i="5"/>
  <c r="I289" i="5"/>
  <c r="I290" i="5"/>
  <c r="I291" i="5"/>
  <c r="I292" i="5"/>
  <c r="I293" i="5"/>
  <c r="I294" i="5"/>
  <c r="I295" i="5"/>
  <c r="I296" i="5"/>
  <c r="I297" i="5"/>
  <c r="I298" i="5"/>
  <c r="I299" i="5"/>
  <c r="I300" i="5"/>
  <c r="I301" i="5"/>
  <c r="I302" i="5"/>
  <c r="I303" i="5"/>
  <c r="I304" i="5"/>
  <c r="I305" i="5"/>
  <c r="I306" i="5"/>
  <c r="I307" i="5"/>
  <c r="I308" i="5"/>
  <c r="I309" i="5"/>
  <c r="I310" i="5"/>
  <c r="I311" i="5"/>
  <c r="I312" i="5"/>
  <c r="I313" i="5"/>
  <c r="I314" i="5"/>
  <c r="I315" i="5"/>
  <c r="I316" i="5"/>
  <c r="I317" i="5"/>
  <c r="I318" i="5"/>
  <c r="I319" i="5"/>
  <c r="I320" i="5"/>
  <c r="I321" i="5"/>
  <c r="I322" i="5"/>
  <c r="I323" i="5"/>
  <c r="I324" i="5"/>
  <c r="I325" i="5"/>
  <c r="I326" i="5"/>
  <c r="I327" i="5"/>
  <c r="I328" i="5"/>
  <c r="I329" i="5"/>
  <c r="I330" i="5"/>
  <c r="I331" i="5"/>
  <c r="I332" i="5"/>
  <c r="I333" i="5"/>
  <c r="I334" i="5"/>
  <c r="I335" i="5"/>
  <c r="I336" i="5"/>
  <c r="I337" i="5"/>
  <c r="I338" i="5"/>
  <c r="I339" i="5"/>
  <c r="I340" i="5"/>
  <c r="I341" i="5"/>
  <c r="I342" i="5"/>
  <c r="I343" i="5"/>
  <c r="I344" i="5"/>
  <c r="I345" i="5"/>
  <c r="I346" i="5"/>
  <c r="I347" i="5"/>
  <c r="I348" i="5"/>
  <c r="I349" i="5"/>
  <c r="I350" i="5"/>
  <c r="I351" i="5"/>
  <c r="I352" i="5"/>
  <c r="I353" i="5"/>
  <c r="I354" i="5"/>
  <c r="I355" i="5"/>
  <c r="I356" i="5"/>
  <c r="I357" i="5"/>
  <c r="I358" i="5"/>
  <c r="I359" i="5"/>
  <c r="I360" i="5"/>
  <c r="I361" i="5"/>
  <c r="I362" i="5"/>
  <c r="I363" i="5"/>
  <c r="I364" i="5"/>
  <c r="I365" i="5"/>
  <c r="I366" i="5"/>
  <c r="I367" i="5"/>
  <c r="I368" i="5"/>
  <c r="I369" i="5"/>
  <c r="I370" i="5"/>
  <c r="I371" i="5"/>
  <c r="I372" i="5"/>
  <c r="I373" i="5"/>
  <c r="I374" i="5"/>
  <c r="I375" i="5"/>
  <c r="I376" i="5"/>
  <c r="I377" i="5"/>
  <c r="I378" i="5"/>
  <c r="I379" i="5"/>
  <c r="I380" i="5"/>
  <c r="I381" i="5"/>
  <c r="I382" i="5"/>
  <c r="I383" i="5"/>
  <c r="I384" i="5"/>
  <c r="I385" i="5"/>
  <c r="I386" i="5"/>
  <c r="I387" i="5"/>
  <c r="I388" i="5"/>
  <c r="I389" i="5"/>
  <c r="I390" i="5"/>
  <c r="I391" i="5"/>
  <c r="I392" i="5"/>
  <c r="I393" i="5"/>
  <c r="I394" i="5"/>
  <c r="I395" i="5"/>
  <c r="I396" i="5"/>
  <c r="I397" i="5"/>
  <c r="I398" i="5"/>
  <c r="I399" i="5"/>
  <c r="I400" i="5"/>
  <c r="I401" i="5"/>
  <c r="I402" i="5"/>
  <c r="I403" i="5"/>
  <c r="I404" i="5"/>
  <c r="I405" i="5"/>
  <c r="I406" i="5"/>
  <c r="I407" i="5"/>
  <c r="I408" i="5"/>
  <c r="I409" i="5"/>
  <c r="I410" i="5"/>
  <c r="I411" i="5"/>
  <c r="I412" i="5"/>
  <c r="I413" i="5"/>
  <c r="I414" i="5"/>
  <c r="I415" i="5"/>
  <c r="I416" i="5"/>
  <c r="I417" i="5"/>
  <c r="I418" i="5"/>
  <c r="I419" i="5"/>
  <c r="I420" i="5"/>
  <c r="I421" i="5"/>
  <c r="I422" i="5"/>
  <c r="I423" i="5"/>
  <c r="I424" i="5"/>
  <c r="I425" i="5"/>
  <c r="I426" i="5"/>
  <c r="I427" i="5"/>
  <c r="I428" i="5"/>
  <c r="I429" i="5"/>
  <c r="I430" i="5"/>
  <c r="I431" i="5"/>
  <c r="I432" i="5"/>
  <c r="I433" i="5"/>
  <c r="I434" i="5"/>
  <c r="I435" i="5"/>
  <c r="I436" i="5"/>
  <c r="I437" i="5"/>
  <c r="I438" i="5"/>
  <c r="I439" i="5"/>
  <c r="I440" i="5"/>
  <c r="I441" i="5"/>
  <c r="I442" i="5"/>
  <c r="I443" i="5"/>
  <c r="I444" i="5"/>
  <c r="I445" i="5"/>
  <c r="I446" i="5"/>
  <c r="I447" i="5"/>
  <c r="I448" i="5"/>
  <c r="I449" i="5"/>
  <c r="I450" i="5"/>
  <c r="I451" i="5"/>
  <c r="I452" i="5"/>
  <c r="I453" i="5"/>
  <c r="I454" i="5"/>
  <c r="I455" i="5"/>
  <c r="I456" i="5"/>
  <c r="I457" i="5"/>
  <c r="I458" i="5"/>
  <c r="I459" i="5"/>
  <c r="I460" i="5"/>
  <c r="I461" i="5"/>
  <c r="I462" i="5"/>
  <c r="I463" i="5"/>
  <c r="I464" i="5"/>
  <c r="I465" i="5"/>
  <c r="I466" i="5"/>
  <c r="I467" i="5"/>
  <c r="I468" i="5"/>
  <c r="I469" i="5"/>
  <c r="I470" i="5"/>
  <c r="I471" i="5"/>
  <c r="I472" i="5"/>
  <c r="I473" i="5"/>
  <c r="I474" i="5"/>
  <c r="I475" i="5"/>
  <c r="I476" i="5"/>
  <c r="I477" i="5"/>
  <c r="I478" i="5"/>
  <c r="I479" i="5"/>
  <c r="I480" i="5"/>
  <c r="I481" i="5"/>
  <c r="I482" i="5"/>
  <c r="I483" i="5"/>
  <c r="I484" i="5"/>
  <c r="I485" i="5"/>
  <c r="I486" i="5"/>
  <c r="I487" i="5"/>
  <c r="I488" i="5"/>
  <c r="I489" i="5"/>
  <c r="I490" i="5"/>
  <c r="I491" i="5"/>
  <c r="I492" i="5"/>
  <c r="I493" i="5"/>
  <c r="I494" i="5"/>
  <c r="I495" i="5"/>
  <c r="I496" i="5"/>
  <c r="I497" i="5"/>
  <c r="I498" i="5"/>
  <c r="I499" i="5"/>
  <c r="I500" i="5"/>
  <c r="I501" i="5"/>
  <c r="I502" i="5"/>
  <c r="I503" i="5"/>
  <c r="I504" i="5"/>
  <c r="I505" i="5"/>
  <c r="I506" i="5"/>
  <c r="I507" i="5"/>
  <c r="I508" i="5"/>
  <c r="I509" i="5"/>
  <c r="I510" i="5"/>
  <c r="I511" i="5"/>
  <c r="I512" i="5"/>
  <c r="I513" i="5"/>
  <c r="I514" i="5"/>
  <c r="I515" i="5"/>
  <c r="I516" i="5"/>
  <c r="I517" i="5"/>
  <c r="I518" i="5"/>
  <c r="I519" i="5"/>
  <c r="I520" i="5"/>
  <c r="I521" i="5"/>
  <c r="I522" i="5"/>
  <c r="I523" i="5"/>
  <c r="I524" i="5"/>
  <c r="I525" i="5"/>
  <c r="I526" i="5"/>
  <c r="I527" i="5"/>
  <c r="I528" i="5"/>
  <c r="I529" i="5"/>
  <c r="I530" i="5"/>
  <c r="I531" i="5"/>
  <c r="I532" i="5"/>
  <c r="I533" i="5"/>
  <c r="I534" i="5"/>
  <c r="I535" i="5"/>
  <c r="I536" i="5"/>
  <c r="I537" i="5"/>
  <c r="I538" i="5"/>
  <c r="I539" i="5"/>
  <c r="I540" i="5"/>
  <c r="I541" i="5"/>
  <c r="I542" i="5"/>
  <c r="I543" i="5"/>
  <c r="I544" i="5"/>
  <c r="I545" i="5"/>
  <c r="I546" i="5"/>
  <c r="I547" i="5"/>
  <c r="I548" i="5"/>
  <c r="I549" i="5"/>
  <c r="I550" i="5"/>
  <c r="I551" i="5"/>
  <c r="I552" i="5"/>
  <c r="I553" i="5"/>
  <c r="I554" i="5"/>
  <c r="I555" i="5"/>
  <c r="I556" i="5"/>
  <c r="I557" i="5"/>
  <c r="I558" i="5"/>
  <c r="I559" i="5"/>
  <c r="I560" i="5"/>
  <c r="I561" i="5"/>
  <c r="I562" i="5"/>
  <c r="I563" i="5"/>
  <c r="I564" i="5"/>
  <c r="I565" i="5"/>
  <c r="I566" i="5"/>
  <c r="I567" i="5"/>
  <c r="I568" i="5"/>
  <c r="I569" i="5"/>
  <c r="I570" i="5"/>
  <c r="I571" i="5"/>
  <c r="I572" i="5"/>
  <c r="I573" i="5"/>
  <c r="I574" i="5"/>
  <c r="I575" i="5"/>
  <c r="I576" i="5"/>
  <c r="I577" i="5"/>
  <c r="I578" i="5"/>
  <c r="I579" i="5"/>
  <c r="I580" i="5"/>
  <c r="I581" i="5"/>
  <c r="I582" i="5"/>
  <c r="I583" i="5"/>
  <c r="I584" i="5"/>
  <c r="I585" i="5"/>
  <c r="I586" i="5"/>
  <c r="I587" i="5"/>
  <c r="I588" i="5"/>
  <c r="I589" i="5"/>
  <c r="I590" i="5"/>
  <c r="I591" i="5"/>
  <c r="I592" i="5"/>
  <c r="I593" i="5"/>
  <c r="I594" i="5"/>
  <c r="I595" i="5"/>
  <c r="I596" i="5"/>
  <c r="I597" i="5"/>
  <c r="I598" i="5"/>
  <c r="I599" i="5"/>
  <c r="I600" i="5"/>
  <c r="I601" i="5"/>
  <c r="I602" i="5"/>
  <c r="I603" i="5"/>
  <c r="I604" i="5"/>
  <c r="I605" i="5"/>
  <c r="I606" i="5"/>
  <c r="I607" i="5"/>
  <c r="I608" i="5"/>
  <c r="I609" i="5"/>
  <c r="I610" i="5"/>
  <c r="I611" i="5"/>
  <c r="I612" i="5"/>
  <c r="I613" i="5"/>
  <c r="I614" i="5"/>
  <c r="I615" i="5"/>
  <c r="I616" i="5"/>
  <c r="I617" i="5"/>
  <c r="I618" i="5"/>
  <c r="I619" i="5"/>
  <c r="I620" i="5"/>
  <c r="I621" i="5"/>
  <c r="I622" i="5"/>
  <c r="I623" i="5"/>
  <c r="I624" i="5"/>
  <c r="I625" i="5"/>
  <c r="I626" i="5"/>
  <c r="I627" i="5"/>
  <c r="I628" i="5"/>
  <c r="I629" i="5"/>
  <c r="I630" i="5"/>
  <c r="I631" i="5"/>
  <c r="I632" i="5"/>
  <c r="I633" i="5"/>
  <c r="I634" i="5"/>
  <c r="I635" i="5"/>
  <c r="I636" i="5"/>
  <c r="I637" i="5"/>
  <c r="I638" i="5"/>
  <c r="I639" i="5"/>
  <c r="I640" i="5"/>
  <c r="I641" i="5"/>
  <c r="I642" i="5"/>
  <c r="I643" i="5"/>
  <c r="I644" i="5"/>
  <c r="I645" i="5"/>
  <c r="I646" i="5"/>
  <c r="I647" i="5"/>
  <c r="I648" i="5"/>
  <c r="I649" i="5"/>
  <c r="I650" i="5"/>
  <c r="I651" i="5"/>
  <c r="I652" i="5"/>
  <c r="I653" i="5"/>
  <c r="I654" i="5"/>
  <c r="I655" i="5"/>
  <c r="I656" i="5"/>
  <c r="I657" i="5"/>
  <c r="I658" i="5"/>
  <c r="I659" i="5"/>
  <c r="I660" i="5"/>
  <c r="I661" i="5"/>
  <c r="I662" i="5"/>
  <c r="I663" i="5"/>
  <c r="I664" i="5"/>
  <c r="I665" i="5"/>
  <c r="I666" i="5"/>
  <c r="I667" i="5"/>
  <c r="I668" i="5"/>
  <c r="I669" i="5"/>
  <c r="I670" i="5"/>
  <c r="I671" i="5"/>
  <c r="I672" i="5"/>
  <c r="I673" i="5"/>
  <c r="I674" i="5"/>
  <c r="I675" i="5"/>
  <c r="I676" i="5"/>
  <c r="I677" i="5"/>
  <c r="I678" i="5"/>
  <c r="I679" i="5"/>
  <c r="I680" i="5"/>
  <c r="I681" i="5"/>
  <c r="I682" i="5"/>
  <c r="I683" i="5"/>
  <c r="I684" i="5"/>
  <c r="I685" i="5"/>
  <c r="I686" i="5"/>
  <c r="I687" i="5"/>
  <c r="I688" i="5"/>
  <c r="I689" i="5"/>
  <c r="I690" i="5"/>
  <c r="I691" i="5"/>
  <c r="I692" i="5"/>
  <c r="I693" i="5"/>
  <c r="I694" i="5"/>
  <c r="I695" i="5"/>
  <c r="I696" i="5"/>
  <c r="I697" i="5"/>
  <c r="I698" i="5"/>
  <c r="I699" i="5"/>
  <c r="I700" i="5"/>
  <c r="I701" i="5"/>
  <c r="I702" i="5"/>
  <c r="I703" i="5"/>
  <c r="I704" i="5"/>
  <c r="I705" i="5"/>
  <c r="I706" i="5"/>
  <c r="I707" i="5"/>
  <c r="I708" i="5"/>
  <c r="I709" i="5"/>
  <c r="I710" i="5"/>
  <c r="I711" i="5"/>
  <c r="I712" i="5"/>
  <c r="I713" i="5"/>
  <c r="I714" i="5"/>
  <c r="I715" i="5"/>
  <c r="I716" i="5"/>
  <c r="I717" i="5"/>
  <c r="I718" i="5"/>
  <c r="I719" i="5"/>
  <c r="I720" i="5"/>
  <c r="I721" i="5"/>
  <c r="I722" i="5"/>
  <c r="I723" i="5"/>
  <c r="I724" i="5"/>
  <c r="I725" i="5"/>
  <c r="I726" i="5"/>
  <c r="I727" i="5"/>
  <c r="I728" i="5"/>
  <c r="I729" i="5"/>
  <c r="I730" i="5"/>
  <c r="I731" i="5"/>
  <c r="I732" i="5"/>
  <c r="I733" i="5"/>
  <c r="I734" i="5"/>
  <c r="I735" i="5"/>
  <c r="I736" i="5"/>
  <c r="I737" i="5"/>
  <c r="I738" i="5"/>
  <c r="I739" i="5"/>
  <c r="I740" i="5"/>
  <c r="I741" i="5"/>
  <c r="I742" i="5"/>
  <c r="I743" i="5"/>
  <c r="I744" i="5"/>
  <c r="I745" i="5"/>
  <c r="I746" i="5"/>
  <c r="I747" i="5"/>
  <c r="I748" i="5"/>
  <c r="I749" i="5"/>
  <c r="I750" i="5"/>
  <c r="I751" i="5"/>
  <c r="I752" i="5"/>
  <c r="I753" i="5"/>
  <c r="I754" i="5"/>
  <c r="I755" i="5"/>
  <c r="I756" i="5"/>
  <c r="I757" i="5"/>
  <c r="I758" i="5"/>
  <c r="I759" i="5"/>
  <c r="I760" i="5"/>
  <c r="I761" i="5"/>
  <c r="I762" i="5"/>
  <c r="I763" i="5"/>
  <c r="I764" i="5"/>
  <c r="I765" i="5"/>
  <c r="I766" i="5"/>
  <c r="I767" i="5"/>
  <c r="I768" i="5"/>
  <c r="I769" i="5"/>
  <c r="I770" i="5"/>
  <c r="I771" i="5"/>
  <c r="I772" i="5"/>
  <c r="I773" i="5"/>
  <c r="I774" i="5"/>
  <c r="I775" i="5"/>
  <c r="I776" i="5"/>
  <c r="I777" i="5"/>
  <c r="I778" i="5"/>
  <c r="I779" i="5"/>
  <c r="I780" i="5"/>
  <c r="I781" i="5"/>
  <c r="I782" i="5"/>
  <c r="I783" i="5"/>
  <c r="I784" i="5"/>
  <c r="I785" i="5"/>
  <c r="I786" i="5"/>
  <c r="I787" i="5"/>
  <c r="I788" i="5"/>
  <c r="I789" i="5"/>
  <c r="I790" i="5"/>
  <c r="I791" i="5"/>
  <c r="I792" i="5"/>
  <c r="I793" i="5"/>
  <c r="I794" i="5"/>
  <c r="I795" i="5"/>
  <c r="I796" i="5"/>
  <c r="I797" i="5"/>
  <c r="I798" i="5"/>
  <c r="I799" i="5"/>
  <c r="I800" i="5"/>
  <c r="I801" i="5"/>
  <c r="I802" i="5"/>
  <c r="I803" i="5"/>
  <c r="I804" i="5"/>
  <c r="I805" i="5"/>
  <c r="I806" i="5"/>
  <c r="I807" i="5"/>
  <c r="I808" i="5"/>
  <c r="I809" i="5"/>
  <c r="I810" i="5"/>
  <c r="I811" i="5"/>
  <c r="I812" i="5"/>
  <c r="I813" i="5"/>
  <c r="I814" i="5"/>
  <c r="I815" i="5"/>
  <c r="I816" i="5"/>
  <c r="I817" i="5"/>
  <c r="I818" i="5"/>
  <c r="I819" i="5"/>
  <c r="I820" i="5"/>
  <c r="I821" i="5"/>
  <c r="I822" i="5"/>
  <c r="I823" i="5"/>
  <c r="I824" i="5"/>
  <c r="I825" i="5"/>
  <c r="I826" i="5"/>
  <c r="I827" i="5"/>
  <c r="I828" i="5"/>
  <c r="I829" i="5"/>
  <c r="I830" i="5"/>
  <c r="I831" i="5"/>
  <c r="I832" i="5"/>
  <c r="I833" i="5"/>
  <c r="I834" i="5"/>
  <c r="I835" i="5"/>
  <c r="I836" i="5"/>
  <c r="I837" i="5"/>
  <c r="I838" i="5"/>
  <c r="I839" i="5"/>
  <c r="I840" i="5"/>
  <c r="I841" i="5"/>
  <c r="I842" i="5"/>
  <c r="I843" i="5"/>
  <c r="I844" i="5"/>
  <c r="I845" i="5"/>
  <c r="I846" i="5"/>
  <c r="I847" i="5"/>
  <c r="I848" i="5"/>
  <c r="I849" i="5"/>
  <c r="I850" i="5"/>
  <c r="I851" i="5"/>
  <c r="I852" i="5"/>
  <c r="I853" i="5"/>
  <c r="I854" i="5"/>
  <c r="I855" i="5"/>
  <c r="I856" i="5"/>
  <c r="I857" i="5"/>
  <c r="I858" i="5"/>
  <c r="I859" i="5"/>
  <c r="I860" i="5"/>
  <c r="I861" i="5"/>
  <c r="I862" i="5"/>
  <c r="I863" i="5"/>
  <c r="I864" i="5"/>
  <c r="I865" i="5"/>
  <c r="I866" i="5"/>
  <c r="I867" i="5"/>
  <c r="I868" i="5"/>
  <c r="I869" i="5"/>
  <c r="I870" i="5"/>
  <c r="I871" i="5"/>
  <c r="I872" i="5"/>
  <c r="I873" i="5"/>
  <c r="I874" i="5"/>
  <c r="I875" i="5"/>
  <c r="I876" i="5"/>
  <c r="I877" i="5"/>
  <c r="I878" i="5"/>
  <c r="I879" i="5"/>
  <c r="I880" i="5"/>
  <c r="I881" i="5"/>
  <c r="I882" i="5"/>
  <c r="I883" i="5"/>
  <c r="I884" i="5"/>
  <c r="I885" i="5"/>
  <c r="I886" i="5"/>
  <c r="I887" i="5"/>
  <c r="I888" i="5"/>
  <c r="I889" i="5"/>
  <c r="I890" i="5"/>
  <c r="I891" i="5"/>
  <c r="I892" i="5"/>
  <c r="I893" i="5"/>
  <c r="I894" i="5"/>
  <c r="I895" i="5"/>
  <c r="I896" i="5"/>
  <c r="I897" i="5"/>
  <c r="I898" i="5"/>
  <c r="I899" i="5"/>
  <c r="I900" i="5"/>
  <c r="I901" i="5"/>
  <c r="I902" i="5"/>
  <c r="I903" i="5"/>
  <c r="I904" i="5"/>
  <c r="I905" i="5"/>
  <c r="I906" i="5"/>
  <c r="I907" i="5"/>
  <c r="I908" i="5"/>
  <c r="I909" i="5"/>
  <c r="I910" i="5"/>
  <c r="I911" i="5"/>
  <c r="I912" i="5"/>
  <c r="I913" i="5"/>
  <c r="I914" i="5"/>
  <c r="I915" i="5"/>
  <c r="I916" i="5"/>
  <c r="I917" i="5"/>
  <c r="I918" i="5"/>
  <c r="I919" i="5"/>
  <c r="I920" i="5"/>
  <c r="I921" i="5"/>
  <c r="I922" i="5"/>
  <c r="I923" i="5"/>
  <c r="I924" i="5"/>
  <c r="I925" i="5"/>
  <c r="I926" i="5"/>
  <c r="I927" i="5"/>
  <c r="I928" i="5"/>
  <c r="I929" i="5"/>
  <c r="I930" i="5"/>
  <c r="I931" i="5"/>
  <c r="I932" i="5"/>
  <c r="I933" i="5"/>
  <c r="I934" i="5"/>
  <c r="I935" i="5"/>
  <c r="I936" i="5"/>
  <c r="I937" i="5"/>
  <c r="I938" i="5"/>
  <c r="I939" i="5"/>
  <c r="I940" i="5"/>
  <c r="I941" i="5"/>
  <c r="I942" i="5"/>
  <c r="I943" i="5"/>
  <c r="I944" i="5"/>
  <c r="I945" i="5"/>
  <c r="I946" i="5"/>
  <c r="I947" i="5"/>
  <c r="I948" i="5"/>
  <c r="I949" i="5"/>
  <c r="I950" i="5"/>
  <c r="I951" i="5"/>
  <c r="I952" i="5"/>
  <c r="I953" i="5"/>
  <c r="I954" i="5"/>
  <c r="I955" i="5"/>
  <c r="I956" i="5"/>
  <c r="I957" i="5"/>
  <c r="I958" i="5"/>
  <c r="I959" i="5"/>
  <c r="I960" i="5"/>
  <c r="I961" i="5"/>
  <c r="I962" i="5"/>
  <c r="I963" i="5"/>
  <c r="I964" i="5"/>
  <c r="I965" i="5"/>
  <c r="I966" i="5"/>
  <c r="I967" i="5"/>
  <c r="I968" i="5"/>
  <c r="I969" i="5"/>
  <c r="I970" i="5"/>
  <c r="I971" i="5"/>
  <c r="I972" i="5"/>
  <c r="I973" i="5"/>
  <c r="I974" i="5"/>
  <c r="I975" i="5"/>
  <c r="I976" i="5"/>
  <c r="I977" i="5"/>
  <c r="I978" i="5"/>
  <c r="I979" i="5"/>
  <c r="I980" i="5"/>
  <c r="I981" i="5"/>
  <c r="I982" i="5"/>
  <c r="I983" i="5"/>
  <c r="I984" i="5"/>
  <c r="I985" i="5"/>
  <c r="I986" i="5"/>
  <c r="I987" i="5"/>
  <c r="I988" i="5"/>
  <c r="I989" i="5"/>
  <c r="I990" i="5"/>
  <c r="I991" i="5"/>
  <c r="I992" i="5"/>
  <c r="I993" i="5"/>
  <c r="I994" i="5"/>
  <c r="I995" i="5"/>
  <c r="I996" i="5"/>
  <c r="I997" i="5"/>
  <c r="I998" i="5"/>
  <c r="I999" i="5"/>
  <c r="I1000" i="5"/>
  <c r="I1001" i="5"/>
  <c r="I1002" i="5"/>
  <c r="I1003" i="5"/>
  <c r="I1004" i="5"/>
  <c r="I1005" i="5"/>
  <c r="I1006" i="5"/>
  <c r="I1007" i="5"/>
  <c r="I1008" i="5"/>
  <c r="I1009" i="5"/>
  <c r="I1010" i="5"/>
  <c r="I1011" i="5"/>
  <c r="I1012" i="5"/>
  <c r="I1013" i="5"/>
  <c r="I1014" i="5"/>
  <c r="I1015" i="5"/>
  <c r="I1016" i="5"/>
  <c r="I1017" i="5"/>
  <c r="I1018" i="5"/>
  <c r="I1019" i="5"/>
  <c r="I1020" i="5"/>
  <c r="I1021" i="5"/>
  <c r="I1022" i="5"/>
  <c r="I1023" i="5"/>
  <c r="I1024" i="5"/>
  <c r="I1025" i="5"/>
  <c r="I1026" i="5"/>
  <c r="I1027" i="5"/>
  <c r="I1028" i="5"/>
  <c r="I1029" i="5"/>
  <c r="I1030" i="5"/>
  <c r="I1031" i="5"/>
  <c r="I1032" i="5"/>
  <c r="I1033" i="5"/>
  <c r="I1034" i="5"/>
  <c r="I1035" i="5"/>
  <c r="I1036" i="5"/>
  <c r="I1037" i="5"/>
  <c r="I1038" i="5"/>
  <c r="I1039" i="5"/>
  <c r="I1040" i="5"/>
  <c r="I1041" i="5"/>
  <c r="I1042" i="5"/>
  <c r="I1043" i="5"/>
  <c r="I1044" i="5"/>
  <c r="I1045" i="5"/>
  <c r="I1046" i="5"/>
  <c r="I1047" i="5"/>
  <c r="I1048" i="5"/>
  <c r="I1049" i="5"/>
  <c r="I1050" i="5"/>
  <c r="I1051" i="5"/>
  <c r="I1052" i="5"/>
  <c r="I1053" i="5"/>
  <c r="I1054" i="5"/>
  <c r="I1055" i="5"/>
  <c r="I1056" i="5"/>
  <c r="I1057" i="5"/>
  <c r="I1058" i="5"/>
  <c r="I1059" i="5"/>
  <c r="I1060" i="5"/>
  <c r="I1061" i="5"/>
  <c r="I1062" i="5"/>
  <c r="I1063" i="5"/>
  <c r="I1064" i="5"/>
  <c r="I1065" i="5"/>
  <c r="I1066" i="5"/>
  <c r="I1067" i="5"/>
  <c r="I1068" i="5"/>
  <c r="I1069" i="5"/>
  <c r="I1070" i="5"/>
  <c r="I1071" i="5"/>
  <c r="I1072" i="5"/>
  <c r="I1073" i="5"/>
  <c r="I1074" i="5"/>
  <c r="I1075" i="5"/>
  <c r="I1076" i="5"/>
  <c r="I1077" i="5"/>
  <c r="I1078" i="5"/>
  <c r="I1079" i="5"/>
  <c r="I1080" i="5"/>
  <c r="I1081" i="5"/>
  <c r="I1082" i="5"/>
  <c r="I1083" i="5"/>
  <c r="I1084" i="5"/>
  <c r="I1085" i="5"/>
  <c r="I1086" i="5"/>
  <c r="I1087" i="5"/>
  <c r="I1088" i="5"/>
  <c r="I1089" i="5"/>
  <c r="I1090" i="5"/>
  <c r="I1091" i="5"/>
  <c r="I1092" i="5"/>
  <c r="I1093" i="5"/>
  <c r="I1094" i="5"/>
  <c r="I1095" i="5"/>
  <c r="I1096" i="5"/>
  <c r="I1097" i="5"/>
  <c r="I1098" i="5"/>
  <c r="I1099" i="5"/>
  <c r="I1100" i="5"/>
  <c r="I1101" i="5"/>
  <c r="I1102" i="5"/>
  <c r="I1103" i="5"/>
  <c r="I1104" i="5"/>
  <c r="I1105" i="5"/>
  <c r="I1106" i="5"/>
  <c r="I1107" i="5"/>
  <c r="I1108" i="5"/>
  <c r="I1109" i="5"/>
  <c r="I1110" i="5"/>
  <c r="I1111" i="5"/>
  <c r="I1112" i="5"/>
  <c r="I1113" i="5"/>
  <c r="I1114" i="5"/>
  <c r="I1115" i="5"/>
  <c r="I1116" i="5"/>
  <c r="I1117" i="5"/>
  <c r="I1118" i="5"/>
  <c r="I1119" i="5"/>
  <c r="I1120" i="5"/>
  <c r="I1121" i="5"/>
  <c r="I1122" i="5"/>
  <c r="I1123" i="5"/>
  <c r="I1124" i="5"/>
  <c r="I1125" i="5"/>
  <c r="I1126" i="5"/>
  <c r="I1127" i="5"/>
  <c r="I1128" i="5"/>
  <c r="I1129" i="5"/>
  <c r="I1130" i="5"/>
  <c r="I1131" i="5"/>
  <c r="I1132" i="5"/>
  <c r="I1133" i="5"/>
  <c r="I1134" i="5"/>
  <c r="I1135" i="5"/>
  <c r="I1136" i="5"/>
  <c r="I1137" i="5"/>
  <c r="I1138" i="5"/>
  <c r="I1139" i="5"/>
  <c r="I1140" i="5"/>
  <c r="I1141" i="5"/>
  <c r="I1142" i="5"/>
  <c r="I1143" i="5"/>
  <c r="I1144" i="5"/>
  <c r="I1145" i="5"/>
  <c r="I1146" i="5"/>
  <c r="I1147" i="5"/>
  <c r="I1148" i="5"/>
  <c r="I1149" i="5"/>
  <c r="I1150" i="5"/>
  <c r="I1151" i="5"/>
  <c r="I1152" i="5"/>
  <c r="F8" i="4" l="1"/>
  <c r="F9" i="4"/>
  <c r="F10" i="4"/>
  <c r="K14" i="4"/>
  <c r="K15" i="4"/>
  <c r="K16" i="4"/>
  <c r="K17" i="4"/>
  <c r="K18" i="4"/>
  <c r="K19" i="4"/>
  <c r="K20" i="4"/>
  <c r="K21" i="4"/>
  <c r="K22" i="4"/>
  <c r="K23" i="4"/>
  <c r="K24" i="4"/>
  <c r="K25" i="4"/>
  <c r="K26" i="4"/>
  <c r="K27" i="4"/>
  <c r="K28" i="4"/>
  <c r="K29" i="4"/>
  <c r="K30" i="4"/>
  <c r="K31" i="4"/>
  <c r="K32" i="4"/>
  <c r="K33" i="4"/>
  <c r="K34" i="4"/>
  <c r="K35" i="4"/>
  <c r="K36" i="4"/>
  <c r="K37" i="4"/>
  <c r="K38" i="4"/>
  <c r="K39" i="4"/>
  <c r="K40" i="4"/>
  <c r="K41" i="4"/>
  <c r="K42" i="4"/>
  <c r="K43" i="4"/>
  <c r="K44" i="4"/>
  <c r="K45" i="4"/>
  <c r="K46" i="4"/>
  <c r="K47" i="4"/>
  <c r="K48" i="4"/>
  <c r="K49" i="4"/>
  <c r="K50" i="4"/>
  <c r="K51" i="4"/>
  <c r="K52" i="4"/>
  <c r="K53" i="4"/>
  <c r="K54" i="4"/>
  <c r="K55" i="4"/>
  <c r="K56" i="4"/>
  <c r="K57" i="4"/>
  <c r="K58" i="4"/>
  <c r="K59" i="4"/>
  <c r="K60" i="4"/>
  <c r="K61" i="4"/>
  <c r="K62" i="4"/>
  <c r="K63" i="4"/>
  <c r="K64" i="4"/>
  <c r="K65" i="4"/>
  <c r="K66" i="4"/>
  <c r="K67" i="4"/>
  <c r="K68" i="4"/>
  <c r="K69" i="4"/>
  <c r="K70" i="4"/>
  <c r="K71" i="4"/>
  <c r="K72" i="4"/>
  <c r="K73" i="4"/>
  <c r="K74" i="4"/>
  <c r="K75" i="4"/>
  <c r="K76" i="4"/>
  <c r="K77" i="4"/>
  <c r="K78" i="4"/>
  <c r="K79" i="4"/>
  <c r="K80" i="4"/>
  <c r="K81" i="4"/>
  <c r="K82" i="4"/>
  <c r="K83" i="4"/>
  <c r="K84" i="4"/>
  <c r="K85" i="4"/>
  <c r="K86" i="4"/>
  <c r="K87" i="4"/>
  <c r="K88" i="4"/>
  <c r="K89" i="4"/>
  <c r="K90" i="4"/>
  <c r="K91" i="4"/>
  <c r="K92" i="4"/>
  <c r="K93" i="4"/>
  <c r="K94" i="4"/>
  <c r="K95" i="4"/>
  <c r="K96" i="4"/>
  <c r="K97" i="4"/>
  <c r="K98" i="4"/>
  <c r="K99" i="4"/>
  <c r="K100" i="4"/>
  <c r="K101" i="4"/>
  <c r="K102" i="4"/>
  <c r="K103" i="4"/>
  <c r="K104" i="4"/>
  <c r="K105" i="4"/>
  <c r="K106" i="4"/>
  <c r="K107" i="4"/>
  <c r="K108" i="4"/>
  <c r="K109" i="4"/>
  <c r="K110" i="4"/>
  <c r="K111" i="4"/>
  <c r="K112" i="4"/>
  <c r="K113" i="4"/>
  <c r="K114" i="4"/>
  <c r="K115" i="4"/>
  <c r="K116" i="4"/>
  <c r="K117" i="4"/>
  <c r="K118" i="4"/>
  <c r="K119" i="4"/>
  <c r="K120" i="4"/>
  <c r="K121" i="4"/>
  <c r="K122" i="4"/>
  <c r="K123" i="4"/>
  <c r="K124" i="4"/>
  <c r="K125" i="4"/>
  <c r="K126" i="4"/>
  <c r="K127" i="4"/>
  <c r="K128" i="4"/>
  <c r="K129" i="4"/>
  <c r="K130" i="4"/>
  <c r="K131" i="4"/>
  <c r="K132" i="4"/>
  <c r="K133" i="4"/>
  <c r="K134" i="4"/>
  <c r="K135" i="4"/>
  <c r="K136" i="4"/>
  <c r="K137" i="4"/>
  <c r="K138" i="4"/>
  <c r="K139" i="4"/>
  <c r="K140" i="4"/>
  <c r="K141" i="4"/>
  <c r="K142" i="4"/>
  <c r="K143" i="4"/>
  <c r="K144" i="4"/>
  <c r="K145" i="4"/>
  <c r="K146" i="4"/>
  <c r="K147" i="4"/>
  <c r="K148" i="4"/>
  <c r="K149" i="4"/>
  <c r="K150" i="4"/>
  <c r="K151" i="4"/>
  <c r="K152" i="4"/>
  <c r="K153" i="4"/>
  <c r="K154" i="4"/>
  <c r="K155" i="4"/>
  <c r="K156" i="4"/>
  <c r="K157" i="4"/>
  <c r="K158" i="4"/>
  <c r="K159" i="4"/>
  <c r="K160" i="4"/>
  <c r="K161" i="4"/>
  <c r="K162" i="4"/>
  <c r="K163" i="4"/>
  <c r="K164" i="4"/>
  <c r="K165" i="4"/>
  <c r="K166" i="4"/>
  <c r="K167" i="4"/>
  <c r="K168" i="4"/>
  <c r="K169" i="4"/>
  <c r="K170" i="4"/>
  <c r="K171" i="4"/>
  <c r="K172" i="4"/>
  <c r="K173" i="4"/>
  <c r="K174" i="4"/>
  <c r="K175" i="4"/>
  <c r="K176" i="4"/>
  <c r="K177" i="4"/>
  <c r="K178" i="4"/>
  <c r="K179" i="4"/>
  <c r="K180" i="4"/>
  <c r="K181" i="4"/>
  <c r="K182" i="4"/>
  <c r="K183" i="4"/>
  <c r="K184" i="4"/>
  <c r="K185" i="4"/>
  <c r="K186" i="4"/>
  <c r="K187" i="4"/>
  <c r="K188" i="4"/>
  <c r="K189" i="4"/>
  <c r="K190" i="4"/>
  <c r="K191" i="4"/>
  <c r="K192" i="4"/>
  <c r="K193" i="4"/>
  <c r="K194" i="4"/>
  <c r="K195" i="4"/>
  <c r="K196" i="4"/>
  <c r="K197" i="4"/>
  <c r="K198" i="4"/>
  <c r="K199" i="4"/>
  <c r="K200" i="4"/>
  <c r="K201" i="4"/>
  <c r="K202" i="4"/>
  <c r="K203" i="4"/>
  <c r="K204" i="4"/>
  <c r="K205" i="4"/>
  <c r="K206" i="4"/>
  <c r="K207" i="4"/>
  <c r="K208" i="4"/>
  <c r="K209" i="4"/>
  <c r="K210" i="4"/>
  <c r="K211" i="4"/>
  <c r="K212" i="4"/>
  <c r="K213" i="4"/>
  <c r="K214" i="4"/>
  <c r="K215" i="4"/>
  <c r="K216" i="4"/>
  <c r="K217" i="4"/>
  <c r="K218" i="4"/>
  <c r="K219" i="4"/>
  <c r="K220" i="4"/>
  <c r="K221" i="4"/>
  <c r="K222" i="4"/>
  <c r="K223" i="4"/>
  <c r="K224" i="4"/>
  <c r="K225" i="4"/>
  <c r="K226" i="4"/>
  <c r="K227" i="4"/>
  <c r="K228" i="4"/>
  <c r="K229" i="4"/>
  <c r="K230" i="4"/>
  <c r="K231" i="4"/>
  <c r="K232" i="4"/>
  <c r="K233" i="4"/>
  <c r="J12" i="3" l="1"/>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83" i="3"/>
  <c r="J84" i="3"/>
  <c r="J85" i="3"/>
  <c r="J86" i="3"/>
  <c r="J87" i="3"/>
  <c r="J88" i="3"/>
  <c r="J89" i="3"/>
  <c r="J90" i="3"/>
  <c r="J91" i="3"/>
  <c r="J92" i="3"/>
  <c r="J93" i="3"/>
  <c r="J94" i="3"/>
  <c r="J95" i="3"/>
  <c r="J96" i="3"/>
  <c r="J97" i="3"/>
  <c r="J98" i="3"/>
  <c r="J99" i="3"/>
  <c r="J100" i="3"/>
  <c r="J101" i="3"/>
  <c r="J102" i="3"/>
  <c r="J103" i="3"/>
  <c r="J104" i="3"/>
  <c r="J105" i="3"/>
  <c r="J106" i="3"/>
  <c r="J107" i="3"/>
  <c r="J108" i="3"/>
  <c r="J109" i="3"/>
  <c r="J110" i="3"/>
  <c r="J111" i="3"/>
  <c r="J112" i="3"/>
  <c r="J113" i="3"/>
  <c r="J114" i="3"/>
  <c r="J115" i="3"/>
  <c r="J116" i="3"/>
  <c r="J117" i="3"/>
  <c r="J118" i="3"/>
  <c r="J119" i="3"/>
  <c r="J120" i="3"/>
  <c r="J121" i="3"/>
  <c r="J122" i="3"/>
  <c r="J123" i="3"/>
  <c r="J124" i="3"/>
  <c r="J125" i="3"/>
  <c r="J126" i="3"/>
  <c r="J127" i="3"/>
  <c r="J128" i="3"/>
  <c r="J129" i="3"/>
  <c r="J130" i="3"/>
  <c r="J131" i="3"/>
  <c r="J132" i="3"/>
  <c r="J133" i="3"/>
  <c r="J134" i="3"/>
  <c r="J135" i="3"/>
  <c r="J136" i="3"/>
  <c r="J137" i="3"/>
  <c r="J138" i="3"/>
  <c r="J139" i="3"/>
  <c r="J140" i="3"/>
  <c r="J141" i="3"/>
  <c r="J142" i="3"/>
  <c r="J143" i="3"/>
  <c r="J144" i="3"/>
  <c r="J145" i="3"/>
  <c r="J146" i="3"/>
  <c r="J147" i="3"/>
  <c r="J148" i="3"/>
  <c r="J149" i="3"/>
  <c r="J150" i="3"/>
  <c r="J151" i="3"/>
  <c r="J152" i="3"/>
  <c r="J153" i="3"/>
  <c r="J154" i="3"/>
  <c r="J155" i="3"/>
  <c r="J156" i="3"/>
  <c r="J157" i="3"/>
  <c r="J158" i="3"/>
  <c r="J159" i="3"/>
  <c r="J160" i="3"/>
  <c r="J161" i="3"/>
  <c r="J162" i="3"/>
  <c r="J163" i="3"/>
  <c r="J164" i="3"/>
  <c r="J165" i="3"/>
  <c r="J166" i="3"/>
  <c r="J167" i="3"/>
  <c r="J168" i="3"/>
  <c r="J169" i="3"/>
  <c r="J170" i="3"/>
  <c r="J171" i="3"/>
  <c r="J172" i="3"/>
  <c r="J173" i="3"/>
  <c r="J174" i="3"/>
  <c r="J175" i="3"/>
  <c r="J176" i="3"/>
  <c r="J177" i="3"/>
  <c r="J178" i="3"/>
  <c r="J179" i="3"/>
  <c r="J180" i="3"/>
  <c r="J181" i="3"/>
  <c r="H182" i="3"/>
  <c r="I182" i="3"/>
  <c r="J182" i="3" s="1"/>
  <c r="K182" i="3"/>
  <c r="L182" i="3"/>
  <c r="H965" i="2" l="1"/>
  <c r="H964" i="2"/>
  <c r="H963" i="2"/>
  <c r="H962" i="2"/>
  <c r="H961" i="2"/>
  <c r="H960" i="2"/>
  <c r="H959" i="2"/>
  <c r="H958" i="2"/>
  <c r="H957" i="2"/>
  <c r="H956" i="2"/>
  <c r="H955" i="2"/>
  <c r="H954" i="2"/>
  <c r="H953" i="2"/>
  <c r="H952" i="2"/>
  <c r="H951" i="2"/>
  <c r="H950" i="2"/>
  <c r="H949" i="2"/>
  <c r="H948" i="2"/>
  <c r="H947" i="2"/>
  <c r="H946" i="2"/>
  <c r="H945" i="2"/>
  <c r="H944" i="2"/>
  <c r="H943" i="2"/>
  <c r="H942" i="2"/>
  <c r="H941" i="2"/>
  <c r="H940" i="2"/>
  <c r="H939" i="2"/>
  <c r="H938" i="2"/>
  <c r="H937" i="2"/>
  <c r="H936" i="2"/>
  <c r="H935" i="2"/>
  <c r="H934" i="2"/>
  <c r="H933" i="2"/>
  <c r="H932" i="2"/>
  <c r="H931" i="2"/>
  <c r="H930" i="2"/>
  <c r="H929" i="2"/>
  <c r="H928" i="2"/>
  <c r="H927" i="2"/>
  <c r="H926" i="2"/>
  <c r="H925" i="2"/>
  <c r="H924" i="2"/>
  <c r="H923" i="2"/>
  <c r="H922" i="2"/>
  <c r="H921" i="2"/>
  <c r="H920" i="2"/>
  <c r="H919" i="2"/>
  <c r="H918" i="2"/>
  <c r="H917" i="2"/>
  <c r="H916" i="2"/>
  <c r="H915" i="2"/>
  <c r="H914" i="2"/>
  <c r="H913" i="2"/>
  <c r="H912" i="2"/>
  <c r="H911" i="2"/>
  <c r="H910" i="2"/>
  <c r="H909" i="2"/>
  <c r="H908" i="2"/>
  <c r="H907" i="2"/>
  <c r="H906" i="2"/>
  <c r="H905" i="2"/>
  <c r="H904" i="2"/>
  <c r="H903" i="2"/>
  <c r="H902" i="2"/>
  <c r="H901" i="2"/>
  <c r="H900" i="2"/>
  <c r="H899" i="2"/>
  <c r="H898" i="2"/>
  <c r="H897" i="2"/>
  <c r="H896" i="2"/>
  <c r="H895" i="2"/>
  <c r="H894" i="2"/>
  <c r="H893" i="2"/>
  <c r="H892" i="2"/>
  <c r="H891" i="2"/>
  <c r="H890" i="2"/>
  <c r="H889" i="2"/>
  <c r="H888" i="2"/>
  <c r="H887" i="2"/>
  <c r="H886" i="2"/>
  <c r="H885" i="2"/>
  <c r="H884" i="2"/>
  <c r="H883" i="2"/>
  <c r="H882" i="2"/>
  <c r="H881" i="2"/>
  <c r="H880" i="2"/>
  <c r="H879" i="2"/>
  <c r="H878" i="2"/>
  <c r="H877" i="2"/>
  <c r="H876" i="2"/>
  <c r="H875" i="2"/>
  <c r="H874" i="2"/>
  <c r="H873" i="2"/>
  <c r="H872" i="2"/>
  <c r="H871" i="2"/>
  <c r="H870" i="2"/>
  <c r="H869" i="2"/>
  <c r="H868" i="2"/>
  <c r="H867" i="2"/>
  <c r="H866" i="2"/>
  <c r="H865" i="2"/>
  <c r="H864" i="2"/>
  <c r="H863" i="2"/>
  <c r="H862" i="2"/>
  <c r="H861" i="2"/>
  <c r="H860" i="2"/>
  <c r="H859" i="2"/>
  <c r="H858" i="2"/>
  <c r="H857" i="2"/>
  <c r="H856" i="2"/>
  <c r="H855" i="2"/>
  <c r="H854" i="2"/>
  <c r="H853" i="2"/>
  <c r="H852" i="2"/>
  <c r="H851" i="2"/>
  <c r="H850" i="2"/>
  <c r="H849" i="2"/>
  <c r="H848" i="2"/>
  <c r="H847" i="2"/>
  <c r="H846" i="2"/>
  <c r="H845" i="2"/>
  <c r="H844" i="2"/>
  <c r="H843" i="2"/>
  <c r="H842" i="2"/>
  <c r="H841" i="2"/>
  <c r="H840" i="2"/>
  <c r="H839" i="2"/>
  <c r="H838" i="2"/>
  <c r="H837" i="2"/>
  <c r="H836" i="2"/>
  <c r="H835" i="2"/>
  <c r="H834" i="2"/>
  <c r="H833" i="2"/>
  <c r="H832" i="2"/>
  <c r="H831" i="2"/>
  <c r="H830" i="2"/>
  <c r="H829" i="2"/>
  <c r="H828" i="2"/>
  <c r="H827" i="2"/>
  <c r="H826" i="2"/>
  <c r="H825" i="2"/>
  <c r="H824" i="2"/>
  <c r="H823" i="2"/>
  <c r="H822" i="2"/>
  <c r="H821" i="2"/>
  <c r="H820" i="2"/>
  <c r="H819" i="2"/>
  <c r="H818" i="2"/>
  <c r="H817" i="2"/>
  <c r="H816" i="2"/>
  <c r="H815" i="2"/>
  <c r="H814" i="2"/>
  <c r="H813" i="2"/>
  <c r="H812" i="2"/>
  <c r="H811" i="2"/>
  <c r="H810" i="2"/>
  <c r="H809" i="2"/>
  <c r="H808" i="2"/>
  <c r="H807" i="2"/>
  <c r="H806" i="2"/>
  <c r="H805" i="2"/>
  <c r="H804" i="2"/>
  <c r="H803" i="2"/>
  <c r="H802" i="2"/>
  <c r="H801" i="2"/>
  <c r="H800" i="2"/>
  <c r="H799" i="2"/>
  <c r="H798" i="2"/>
  <c r="H797" i="2"/>
  <c r="H796" i="2"/>
  <c r="H795" i="2"/>
  <c r="H794" i="2"/>
  <c r="H793" i="2"/>
  <c r="H792" i="2"/>
  <c r="H791" i="2"/>
  <c r="H790" i="2"/>
  <c r="H789" i="2"/>
  <c r="H788" i="2"/>
  <c r="H787" i="2"/>
  <c r="H786" i="2"/>
  <c r="H785" i="2"/>
  <c r="H784" i="2"/>
  <c r="H783" i="2"/>
  <c r="H782" i="2"/>
  <c r="H781" i="2"/>
  <c r="H780" i="2"/>
  <c r="H779" i="2"/>
  <c r="H778" i="2"/>
  <c r="H777" i="2"/>
  <c r="H776" i="2"/>
  <c r="H775" i="2"/>
  <c r="H774" i="2"/>
  <c r="H773" i="2"/>
  <c r="H772" i="2"/>
  <c r="H771" i="2"/>
  <c r="H770" i="2"/>
  <c r="H769" i="2"/>
  <c r="H768" i="2"/>
  <c r="H767" i="2"/>
  <c r="H766" i="2"/>
  <c r="H765" i="2"/>
  <c r="H764" i="2"/>
  <c r="H763" i="2"/>
  <c r="H762" i="2"/>
  <c r="H761" i="2"/>
  <c r="H760" i="2"/>
  <c r="H759" i="2"/>
  <c r="H758" i="2"/>
  <c r="H757" i="2"/>
  <c r="H756" i="2"/>
  <c r="H755" i="2"/>
  <c r="H754" i="2"/>
  <c r="H753" i="2"/>
  <c r="H752" i="2"/>
  <c r="H751" i="2"/>
  <c r="H750" i="2"/>
  <c r="H749" i="2"/>
  <c r="H748" i="2"/>
  <c r="H747" i="2"/>
  <c r="H746" i="2"/>
  <c r="H745" i="2"/>
  <c r="H744" i="2"/>
  <c r="H743" i="2"/>
  <c r="H742" i="2"/>
  <c r="H741" i="2"/>
  <c r="H740" i="2"/>
  <c r="H739" i="2"/>
  <c r="H738" i="2"/>
  <c r="H737" i="2"/>
  <c r="H736" i="2"/>
  <c r="H735" i="2"/>
  <c r="H734" i="2"/>
  <c r="H733" i="2"/>
  <c r="H732" i="2"/>
  <c r="H731" i="2"/>
  <c r="H730" i="2"/>
  <c r="H729" i="2"/>
  <c r="H728" i="2"/>
  <c r="H727" i="2"/>
  <c r="H726" i="2"/>
  <c r="H725" i="2"/>
  <c r="H724" i="2"/>
  <c r="H723" i="2"/>
  <c r="H722" i="2"/>
  <c r="H721" i="2"/>
  <c r="H720" i="2"/>
  <c r="H719" i="2"/>
  <c r="H718" i="2"/>
  <c r="H717" i="2"/>
  <c r="H716" i="2"/>
  <c r="H715" i="2"/>
  <c r="H714" i="2"/>
  <c r="H713" i="2"/>
  <c r="H712" i="2"/>
  <c r="H711" i="2"/>
  <c r="H710" i="2"/>
  <c r="H709" i="2"/>
  <c r="H708" i="2"/>
  <c r="H707" i="2"/>
  <c r="H706" i="2"/>
  <c r="H705" i="2"/>
  <c r="H704" i="2"/>
  <c r="H703" i="2"/>
  <c r="H702" i="2"/>
  <c r="H701" i="2"/>
  <c r="H700" i="2"/>
  <c r="H699" i="2"/>
  <c r="H698" i="2"/>
  <c r="H697" i="2"/>
  <c r="H696" i="2"/>
  <c r="H695" i="2"/>
  <c r="H694" i="2"/>
  <c r="H693" i="2"/>
  <c r="H692" i="2"/>
  <c r="H691" i="2"/>
  <c r="H690" i="2"/>
  <c r="H689" i="2"/>
  <c r="H688" i="2"/>
  <c r="H687" i="2"/>
  <c r="H686" i="2"/>
  <c r="H685" i="2"/>
  <c r="H684" i="2"/>
  <c r="H683" i="2"/>
  <c r="H682" i="2"/>
  <c r="H681" i="2"/>
  <c r="H680" i="2"/>
  <c r="H679" i="2"/>
  <c r="H678" i="2"/>
  <c r="H677" i="2"/>
  <c r="H676" i="2"/>
  <c r="H675" i="2"/>
  <c r="H674" i="2"/>
  <c r="H673" i="2"/>
  <c r="H672" i="2"/>
  <c r="H671" i="2"/>
  <c r="H670" i="2"/>
  <c r="H669" i="2"/>
  <c r="H668" i="2"/>
  <c r="H667" i="2"/>
  <c r="H666" i="2"/>
  <c r="H665" i="2"/>
  <c r="H664" i="2"/>
  <c r="H663" i="2"/>
  <c r="H662" i="2"/>
  <c r="H661" i="2"/>
  <c r="H660" i="2"/>
  <c r="H659" i="2"/>
  <c r="H658" i="2"/>
  <c r="H657" i="2"/>
  <c r="H656" i="2"/>
  <c r="H655" i="2"/>
  <c r="H654" i="2"/>
  <c r="H653" i="2"/>
  <c r="H652" i="2"/>
  <c r="H651" i="2"/>
  <c r="H650" i="2"/>
  <c r="H649" i="2"/>
  <c r="H648" i="2"/>
  <c r="H647" i="2"/>
  <c r="H646" i="2"/>
  <c r="H645" i="2"/>
  <c r="H644" i="2"/>
  <c r="H643" i="2"/>
  <c r="H642" i="2"/>
  <c r="H641" i="2"/>
  <c r="H640" i="2"/>
  <c r="H639" i="2"/>
  <c r="H638" i="2"/>
  <c r="H637" i="2"/>
  <c r="H636" i="2"/>
  <c r="H635" i="2"/>
  <c r="H634" i="2"/>
  <c r="H633" i="2"/>
  <c r="H632" i="2"/>
  <c r="H631" i="2"/>
  <c r="H630" i="2"/>
  <c r="H629" i="2"/>
  <c r="H628" i="2"/>
  <c r="H627" i="2"/>
  <c r="H626" i="2"/>
  <c r="H625" i="2"/>
  <c r="H624" i="2"/>
  <c r="H623" i="2"/>
  <c r="H622" i="2"/>
  <c r="H621" i="2"/>
  <c r="H620" i="2"/>
  <c r="H619" i="2"/>
  <c r="H618" i="2"/>
  <c r="H617" i="2"/>
  <c r="H616" i="2"/>
  <c r="H615" i="2"/>
  <c r="H614" i="2"/>
  <c r="H613" i="2"/>
  <c r="H612" i="2"/>
  <c r="H611" i="2"/>
  <c r="H610" i="2"/>
  <c r="H609" i="2"/>
  <c r="H608" i="2"/>
  <c r="H607" i="2"/>
  <c r="H606" i="2"/>
  <c r="H605" i="2"/>
  <c r="H604" i="2"/>
  <c r="H603" i="2"/>
  <c r="H602" i="2"/>
  <c r="H601" i="2"/>
  <c r="H600" i="2"/>
  <c r="H599" i="2"/>
  <c r="H598" i="2"/>
  <c r="H597" i="2"/>
  <c r="H596" i="2"/>
  <c r="H595" i="2"/>
  <c r="H594" i="2"/>
  <c r="H593" i="2"/>
  <c r="H592" i="2"/>
  <c r="H591" i="2"/>
  <c r="H590" i="2"/>
  <c r="H589" i="2"/>
  <c r="H588" i="2"/>
  <c r="H587" i="2"/>
  <c r="H586" i="2"/>
  <c r="H585" i="2"/>
  <c r="H584" i="2"/>
  <c r="H583" i="2"/>
  <c r="H582" i="2"/>
  <c r="H581" i="2"/>
  <c r="H580" i="2"/>
  <c r="H579" i="2"/>
  <c r="H578" i="2"/>
  <c r="H577" i="2"/>
  <c r="H576" i="2"/>
  <c r="H575" i="2"/>
  <c r="H574" i="2"/>
  <c r="H573" i="2"/>
  <c r="H572" i="2"/>
  <c r="H571" i="2"/>
  <c r="H570" i="2"/>
  <c r="H569" i="2"/>
  <c r="H568" i="2"/>
  <c r="H567" i="2"/>
  <c r="H566" i="2"/>
  <c r="H565" i="2"/>
  <c r="H564" i="2"/>
  <c r="H563" i="2"/>
  <c r="H562" i="2"/>
  <c r="H561" i="2"/>
  <c r="H560" i="2"/>
  <c r="H559" i="2"/>
  <c r="H558" i="2"/>
  <c r="H557" i="2"/>
  <c r="H556" i="2"/>
  <c r="H555" i="2"/>
  <c r="H554" i="2"/>
  <c r="H553" i="2"/>
  <c r="H552" i="2"/>
  <c r="H551" i="2"/>
  <c r="H550" i="2"/>
  <c r="H549" i="2"/>
  <c r="H548" i="2"/>
  <c r="H547" i="2"/>
  <c r="H546" i="2"/>
  <c r="H545" i="2"/>
  <c r="H544" i="2"/>
  <c r="H543" i="2"/>
  <c r="H542" i="2"/>
  <c r="H541" i="2"/>
  <c r="H540" i="2"/>
  <c r="H539" i="2"/>
  <c r="H538" i="2"/>
  <c r="H537" i="2"/>
  <c r="H536" i="2"/>
  <c r="H535" i="2"/>
  <c r="H534" i="2"/>
  <c r="H533" i="2"/>
  <c r="H532" i="2"/>
  <c r="H531" i="2"/>
  <c r="H530" i="2"/>
  <c r="H529" i="2"/>
  <c r="H528" i="2"/>
  <c r="H527" i="2"/>
  <c r="H526" i="2"/>
  <c r="H525" i="2"/>
  <c r="H524" i="2"/>
  <c r="H523" i="2"/>
  <c r="H522" i="2"/>
  <c r="H521" i="2"/>
  <c r="H520" i="2"/>
  <c r="H519" i="2"/>
  <c r="H518" i="2"/>
  <c r="H517" i="2"/>
  <c r="H516" i="2"/>
  <c r="H515" i="2"/>
  <c r="H514" i="2"/>
  <c r="H513" i="2"/>
  <c r="H512" i="2"/>
  <c r="H511" i="2"/>
  <c r="H510" i="2"/>
  <c r="H509" i="2"/>
  <c r="H508" i="2"/>
  <c r="H507" i="2"/>
  <c r="H506" i="2"/>
  <c r="H505" i="2"/>
  <c r="H504" i="2"/>
  <c r="H503" i="2"/>
  <c r="H502" i="2"/>
  <c r="H501" i="2"/>
  <c r="H500" i="2"/>
  <c r="H499" i="2"/>
  <c r="H498" i="2"/>
  <c r="H497" i="2"/>
  <c r="H496" i="2"/>
  <c r="H495" i="2"/>
  <c r="H494" i="2"/>
  <c r="H493" i="2"/>
  <c r="H492" i="2"/>
  <c r="H491" i="2"/>
  <c r="H490" i="2"/>
  <c r="H489" i="2"/>
  <c r="H488" i="2"/>
  <c r="H487" i="2"/>
  <c r="H486" i="2"/>
  <c r="H485" i="2"/>
  <c r="H484" i="2"/>
  <c r="H483" i="2"/>
  <c r="H482" i="2"/>
  <c r="H481" i="2"/>
  <c r="H480" i="2"/>
  <c r="H479" i="2"/>
  <c r="H478" i="2"/>
  <c r="H477" i="2"/>
  <c r="H476" i="2"/>
  <c r="H475" i="2"/>
  <c r="H474" i="2"/>
  <c r="H473" i="2"/>
  <c r="H472" i="2"/>
  <c r="H471" i="2"/>
  <c r="H470" i="2"/>
  <c r="H469" i="2"/>
  <c r="H468" i="2"/>
  <c r="H467" i="2"/>
  <c r="H466" i="2"/>
  <c r="H465" i="2"/>
  <c r="H464" i="2"/>
  <c r="H463" i="2"/>
  <c r="H462" i="2"/>
  <c r="H461" i="2"/>
  <c r="H460" i="2"/>
  <c r="H459" i="2"/>
  <c r="H458" i="2"/>
  <c r="H457" i="2"/>
  <c r="H456" i="2"/>
  <c r="H455" i="2"/>
  <c r="H454" i="2"/>
  <c r="H453" i="2"/>
  <c r="H452" i="2"/>
  <c r="H451" i="2"/>
  <c r="H450" i="2"/>
  <c r="H449" i="2"/>
  <c r="H448" i="2"/>
  <c r="H447" i="2"/>
  <c r="H446" i="2"/>
  <c r="H445" i="2"/>
  <c r="H444" i="2"/>
  <c r="H443" i="2"/>
  <c r="H442" i="2"/>
  <c r="H441" i="2"/>
  <c r="H440" i="2"/>
  <c r="H439" i="2"/>
  <c r="H438" i="2"/>
  <c r="H437" i="2"/>
  <c r="H436" i="2"/>
  <c r="H435" i="2"/>
  <c r="H434" i="2"/>
  <c r="H433" i="2"/>
  <c r="H432" i="2"/>
  <c r="H431" i="2"/>
  <c r="H430" i="2"/>
  <c r="H429" i="2"/>
  <c r="H428" i="2"/>
  <c r="H427" i="2"/>
  <c r="H426" i="2"/>
  <c r="H425" i="2"/>
  <c r="H424" i="2"/>
  <c r="H423" i="2"/>
  <c r="H422" i="2"/>
  <c r="H421" i="2"/>
  <c r="H420" i="2"/>
  <c r="H419" i="2"/>
  <c r="H418" i="2"/>
  <c r="H417" i="2"/>
  <c r="H416" i="2"/>
  <c r="H415" i="2"/>
  <c r="H414" i="2"/>
  <c r="H413" i="2"/>
  <c r="H412" i="2"/>
  <c r="H411" i="2"/>
  <c r="H410" i="2"/>
  <c r="H409" i="2"/>
  <c r="H408" i="2"/>
  <c r="H407" i="2"/>
  <c r="H406" i="2"/>
  <c r="H405" i="2"/>
  <c r="H404" i="2"/>
  <c r="H403" i="2"/>
  <c r="H402" i="2"/>
  <c r="H401" i="2"/>
  <c r="H400" i="2"/>
  <c r="H399" i="2"/>
  <c r="H398" i="2"/>
  <c r="H397" i="2"/>
  <c r="H396" i="2"/>
  <c r="H395" i="2"/>
  <c r="H394" i="2"/>
  <c r="H393" i="2"/>
  <c r="H392" i="2"/>
  <c r="H391" i="2"/>
  <c r="H390" i="2"/>
  <c r="H389" i="2"/>
  <c r="H388" i="2"/>
  <c r="H387" i="2"/>
  <c r="H386" i="2"/>
  <c r="H385" i="2"/>
  <c r="H384" i="2"/>
  <c r="H383" i="2"/>
  <c r="H382" i="2"/>
  <c r="H381" i="2"/>
  <c r="H380" i="2"/>
  <c r="H379" i="2"/>
  <c r="H378" i="2"/>
  <c r="H377" i="2"/>
  <c r="H376" i="2"/>
  <c r="H375" i="2"/>
  <c r="H374" i="2"/>
  <c r="H373" i="2"/>
  <c r="H372" i="2"/>
  <c r="H371" i="2"/>
  <c r="H370" i="2"/>
  <c r="H369" i="2"/>
  <c r="H368" i="2"/>
  <c r="H367" i="2"/>
  <c r="H366" i="2"/>
  <c r="H365" i="2"/>
  <c r="H364" i="2"/>
  <c r="H363" i="2"/>
  <c r="H362" i="2"/>
  <c r="H361" i="2"/>
  <c r="H360" i="2"/>
  <c r="H359" i="2"/>
  <c r="H358" i="2"/>
  <c r="H357" i="2"/>
  <c r="H356" i="2"/>
  <c r="H355" i="2"/>
  <c r="H354" i="2"/>
  <c r="H353" i="2"/>
  <c r="H352" i="2"/>
  <c r="H351" i="2"/>
  <c r="H350" i="2"/>
  <c r="H349" i="2"/>
  <c r="H348" i="2"/>
  <c r="H347" i="2"/>
  <c r="H346" i="2"/>
  <c r="H345" i="2"/>
  <c r="H344" i="2"/>
  <c r="H343" i="2"/>
  <c r="H342" i="2"/>
  <c r="H341" i="2"/>
  <c r="H340" i="2"/>
  <c r="H339" i="2"/>
  <c r="H338" i="2"/>
  <c r="H337" i="2"/>
  <c r="H336" i="2"/>
  <c r="H335" i="2"/>
  <c r="H334" i="2"/>
  <c r="H333" i="2"/>
  <c r="H332" i="2"/>
  <c r="H331" i="2"/>
  <c r="H330" i="2"/>
  <c r="H329" i="2"/>
  <c r="H328" i="2"/>
  <c r="H327" i="2"/>
  <c r="H326" i="2"/>
  <c r="H325" i="2"/>
  <c r="H324" i="2"/>
  <c r="H323" i="2"/>
  <c r="H322" i="2"/>
  <c r="H321" i="2"/>
  <c r="H320" i="2"/>
  <c r="H319" i="2"/>
  <c r="H318" i="2"/>
  <c r="H317" i="2"/>
  <c r="H316" i="2"/>
  <c r="H315" i="2"/>
  <c r="H314" i="2"/>
  <c r="H313" i="2"/>
  <c r="H312" i="2"/>
  <c r="H311" i="2"/>
  <c r="H310" i="2"/>
  <c r="H309" i="2"/>
  <c r="H308" i="2"/>
  <c r="H307" i="2"/>
  <c r="H306" i="2"/>
  <c r="H305" i="2"/>
  <c r="H304" i="2"/>
  <c r="H303" i="2"/>
  <c r="H302" i="2"/>
  <c r="H301" i="2"/>
  <c r="H300" i="2"/>
  <c r="H299" i="2"/>
  <c r="H298" i="2"/>
  <c r="H297" i="2"/>
  <c r="H296" i="2"/>
  <c r="H295" i="2"/>
  <c r="H294" i="2"/>
  <c r="H293" i="2"/>
  <c r="H292" i="2"/>
  <c r="H291" i="2"/>
  <c r="H290" i="2"/>
  <c r="H289" i="2"/>
  <c r="H288" i="2"/>
  <c r="H287" i="2"/>
  <c r="H286" i="2"/>
  <c r="H285" i="2"/>
  <c r="H284" i="2"/>
  <c r="H283" i="2"/>
  <c r="H282" i="2"/>
  <c r="H281" i="2"/>
  <c r="H280" i="2"/>
  <c r="H279" i="2"/>
  <c r="H278" i="2"/>
  <c r="H277" i="2"/>
  <c r="H276" i="2"/>
  <c r="H275" i="2"/>
  <c r="H274" i="2"/>
  <c r="H273" i="2"/>
  <c r="H272" i="2"/>
  <c r="H271" i="2"/>
  <c r="H270" i="2"/>
  <c r="H269" i="2"/>
  <c r="H268" i="2"/>
  <c r="H267" i="2"/>
  <c r="H266" i="2"/>
  <c r="H265" i="2"/>
  <c r="H264" i="2"/>
  <c r="H263" i="2"/>
  <c r="H262" i="2"/>
  <c r="H261" i="2"/>
  <c r="H260" i="2"/>
  <c r="H259" i="2"/>
  <c r="H258" i="2"/>
  <c r="H257" i="2"/>
  <c r="H256" i="2"/>
  <c r="H255" i="2"/>
  <c r="H254" i="2"/>
  <c r="H253" i="2"/>
  <c r="H252" i="2"/>
  <c r="H251" i="2"/>
  <c r="H250" i="2"/>
  <c r="H249" i="2"/>
  <c r="H248" i="2"/>
  <c r="H247" i="2"/>
  <c r="H246" i="2"/>
  <c r="H245" i="2"/>
  <c r="H244" i="2"/>
  <c r="H243" i="2"/>
  <c r="H242" i="2"/>
  <c r="H241" i="2"/>
  <c r="H240" i="2"/>
  <c r="H239" i="2"/>
  <c r="H238" i="2"/>
  <c r="H237" i="2"/>
  <c r="H236" i="2"/>
  <c r="H235" i="2"/>
  <c r="H234" i="2"/>
  <c r="H233" i="2"/>
  <c r="H232" i="2"/>
  <c r="H231" i="2"/>
  <c r="H230" i="2"/>
  <c r="H229" i="2"/>
  <c r="H228" i="2"/>
  <c r="H227" i="2"/>
  <c r="H226" i="2"/>
  <c r="H225" i="2"/>
  <c r="H224" i="2"/>
  <c r="H223" i="2"/>
  <c r="H222" i="2"/>
  <c r="H221" i="2"/>
  <c r="H220" i="2"/>
  <c r="H219" i="2"/>
  <c r="H218" i="2"/>
  <c r="H217" i="2"/>
  <c r="H216" i="2"/>
  <c r="H215" i="2"/>
  <c r="H214" i="2"/>
  <c r="H213" i="2"/>
  <c r="H212" i="2"/>
  <c r="H211" i="2"/>
  <c r="H210" i="2"/>
  <c r="H209" i="2"/>
  <c r="H208" i="2"/>
  <c r="H207" i="2"/>
  <c r="H206" i="2"/>
  <c r="H205" i="2"/>
  <c r="H204" i="2"/>
  <c r="H203" i="2"/>
  <c r="H202" i="2"/>
  <c r="H201" i="2"/>
  <c r="H200" i="2"/>
  <c r="H199" i="2"/>
  <c r="H198" i="2"/>
  <c r="H197" i="2"/>
  <c r="H196" i="2"/>
  <c r="H195" i="2"/>
  <c r="H194" i="2"/>
  <c r="H193" i="2"/>
  <c r="H192" i="2"/>
  <c r="H191" i="2"/>
  <c r="H190" i="2"/>
  <c r="H189" i="2"/>
  <c r="H188" i="2"/>
  <c r="H187" i="2"/>
  <c r="H186" i="2"/>
  <c r="H185" i="2"/>
  <c r="H184" i="2"/>
  <c r="H183" i="2"/>
  <c r="H182" i="2"/>
  <c r="H181" i="2"/>
  <c r="H180" i="2"/>
  <c r="H179" i="2"/>
  <c r="H178" i="2"/>
  <c r="H177" i="2"/>
  <c r="H176" i="2"/>
  <c r="H175" i="2"/>
  <c r="H174" i="2"/>
  <c r="H173" i="2"/>
  <c r="H172" i="2"/>
  <c r="H171" i="2"/>
  <c r="H170" i="2"/>
  <c r="H169" i="2"/>
  <c r="H168" i="2"/>
  <c r="H167" i="2"/>
  <c r="H166" i="2"/>
  <c r="H165" i="2"/>
  <c r="H164" i="2"/>
  <c r="H163" i="2"/>
  <c r="H162" i="2"/>
  <c r="H161" i="2"/>
  <c r="H160" i="2"/>
  <c r="H159" i="2"/>
  <c r="H158" i="2"/>
  <c r="H157" i="2"/>
  <c r="H156" i="2"/>
  <c r="H155" i="2"/>
  <c r="H154" i="2"/>
  <c r="H153" i="2"/>
  <c r="H152" i="2"/>
  <c r="H151" i="2"/>
  <c r="H150" i="2"/>
  <c r="H149" i="2"/>
  <c r="H148" i="2"/>
  <c r="H147" i="2"/>
  <c r="H146" i="2"/>
  <c r="H145" i="2"/>
  <c r="H144" i="2"/>
  <c r="H143" i="2"/>
  <c r="H142" i="2"/>
  <c r="H141" i="2"/>
  <c r="H140" i="2"/>
  <c r="H139" i="2"/>
  <c r="H138" i="2"/>
  <c r="H137" i="2"/>
  <c r="H136" i="2"/>
  <c r="H135" i="2"/>
  <c r="H134" i="2"/>
  <c r="H133" i="2"/>
  <c r="H132" i="2"/>
  <c r="H131" i="2"/>
  <c r="H130" i="2"/>
  <c r="H129" i="2"/>
  <c r="H128" i="2"/>
  <c r="H127" i="2"/>
  <c r="H126" i="2"/>
  <c r="H125" i="2"/>
  <c r="H124" i="2"/>
  <c r="H123" i="2"/>
  <c r="H122" i="2"/>
  <c r="H121" i="2"/>
  <c r="H120" i="2"/>
  <c r="H119" i="2"/>
  <c r="H118" i="2"/>
  <c r="H117" i="2"/>
  <c r="H116" i="2"/>
  <c r="H115" i="2"/>
  <c r="H114" i="2"/>
  <c r="H113" i="2"/>
  <c r="H112" i="2"/>
  <c r="H111" i="2"/>
  <c r="H110" i="2"/>
  <c r="H109" i="2"/>
  <c r="H108" i="2"/>
  <c r="H107" i="2"/>
  <c r="H106" i="2"/>
  <c r="H105" i="2"/>
  <c r="H104" i="2"/>
  <c r="H103" i="2"/>
  <c r="H102" i="2"/>
  <c r="H101" i="2"/>
  <c r="H100" i="2"/>
  <c r="H99" i="2"/>
  <c r="H98" i="2"/>
  <c r="H97" i="2"/>
  <c r="H96" i="2"/>
  <c r="H95" i="2"/>
  <c r="H94" i="2"/>
  <c r="H93" i="2"/>
  <c r="H92" i="2"/>
  <c r="H91" i="2"/>
  <c r="H90" i="2"/>
  <c r="H89" i="2"/>
  <c r="H88" i="2"/>
  <c r="H87" i="2"/>
  <c r="H86" i="2"/>
  <c r="H85" i="2"/>
  <c r="H84" i="2"/>
  <c r="H83" i="2"/>
  <c r="H82" i="2"/>
  <c r="H81" i="2"/>
  <c r="H80" i="2"/>
  <c r="H79" i="2"/>
  <c r="H78" i="2"/>
  <c r="H77" i="2"/>
  <c r="H76" i="2"/>
  <c r="H75" i="2"/>
  <c r="H74" i="2"/>
  <c r="H73" i="2"/>
  <c r="H72" i="2"/>
  <c r="H71" i="2"/>
  <c r="H70" i="2"/>
  <c r="H69" i="2"/>
  <c r="H68" i="2"/>
  <c r="H67" i="2"/>
  <c r="H66" i="2"/>
  <c r="H65" i="2"/>
  <c r="H64" i="2"/>
  <c r="H63" i="2"/>
  <c r="H62" i="2"/>
  <c r="H61" i="2"/>
  <c r="H60" i="2"/>
  <c r="H59" i="2"/>
  <c r="H58" i="2"/>
  <c r="H57" i="2"/>
  <c r="H56" i="2"/>
  <c r="H55" i="2"/>
  <c r="H54" i="2"/>
  <c r="H53" i="2"/>
  <c r="H52" i="2"/>
  <c r="H51" i="2"/>
  <c r="H50" i="2"/>
  <c r="H49" i="2"/>
  <c r="H48" i="2"/>
  <c r="H47" i="2"/>
  <c r="H46" i="2"/>
  <c r="H45" i="2"/>
  <c r="H44" i="2"/>
  <c r="H43" i="2"/>
  <c r="H42" i="2"/>
  <c r="H41" i="2"/>
  <c r="H40" i="2"/>
  <c r="H39" i="2"/>
  <c r="H38" i="2"/>
  <c r="H37" i="2"/>
  <c r="H36" i="2"/>
  <c r="H35" i="2"/>
  <c r="H34" i="2"/>
  <c r="H33" i="2"/>
  <c r="H32" i="2"/>
  <c r="H31" i="2"/>
  <c r="H30" i="2"/>
  <c r="H29" i="2"/>
  <c r="H28" i="2"/>
  <c r="H27" i="2"/>
  <c r="H26" i="2"/>
  <c r="H25" i="2"/>
  <c r="H24" i="2"/>
  <c r="H23" i="2"/>
  <c r="H22" i="2"/>
  <c r="H21" i="2"/>
  <c r="H20" i="2"/>
  <c r="H19" i="2"/>
  <c r="H18" i="2"/>
  <c r="H17" i="2"/>
  <c r="H16" i="2"/>
  <c r="H15" i="2"/>
  <c r="H14" i="2"/>
  <c r="H13" i="2"/>
  <c r="F966" i="2"/>
  <c r="J966" i="2" l="1"/>
  <c r="I966" i="2"/>
  <c r="G966" i="2"/>
  <c r="H966" i="2" s="1"/>
  <c r="H12" i="2"/>
</calcChain>
</file>

<file path=xl/sharedStrings.xml><?xml version="1.0" encoding="utf-8"?>
<sst xmlns="http://schemas.openxmlformats.org/spreadsheetml/2006/main" count="5484" uniqueCount="1708">
  <si>
    <t>MAGDALENA</t>
  </si>
  <si>
    <t>Código del indicador</t>
  </si>
  <si>
    <t>Nombre del Indicador</t>
  </si>
  <si>
    <t>Entidad responsable</t>
  </si>
  <si>
    <t>FINAGRO</t>
  </si>
  <si>
    <t>Porcentaje de hectáreas con seguro de cosecha subsidiado para la producción de la economía campesina, familiar y comunitaria.</t>
  </si>
  <si>
    <t>A.455</t>
  </si>
  <si>
    <t>ZONA BANANERA</t>
  </si>
  <si>
    <t>Indicador</t>
  </si>
  <si>
    <t>Código Departamento</t>
  </si>
  <si>
    <t>Nombre Departamento</t>
  </si>
  <si>
    <t>Código Municipio</t>
  </si>
  <si>
    <t>Nombre Municipio</t>
  </si>
  <si>
    <t>Periodo de reporte</t>
  </si>
  <si>
    <t>CIÉNAGA</t>
  </si>
  <si>
    <t>Área asegurada mujeres</t>
  </si>
  <si>
    <t>Área asegurada hombres</t>
  </si>
  <si>
    <t>Área Asegurada Pequeños Productores</t>
  </si>
  <si>
    <t>Área Total Asegurada</t>
  </si>
  <si>
    <t>FORMATO REGISTRO DE AVANCE</t>
  </si>
  <si>
    <t>Área asegurada pequeños productores desagregada por sexo</t>
  </si>
  <si>
    <t>CÓRDOBA</t>
  </si>
  <si>
    <t>EL RETÉN</t>
  </si>
  <si>
    <t>MOÑITOS</t>
  </si>
  <si>
    <t>ANTIOQUIA</t>
  </si>
  <si>
    <t>MEDELLÍN</t>
  </si>
  <si>
    <t>ABEJORRAL</t>
  </si>
  <si>
    <t>ALEJANDRÍA</t>
  </si>
  <si>
    <t>AMALFI</t>
  </si>
  <si>
    <t>ANDES</t>
  </si>
  <si>
    <t>ANGOSTURA</t>
  </si>
  <si>
    <t>SANTA FÉ DE ANTIOQUIA</t>
  </si>
  <si>
    <t>ANZÁ</t>
  </si>
  <si>
    <t>APARTADÓ</t>
  </si>
  <si>
    <t>ARBOLETES</t>
  </si>
  <si>
    <t>ARGELIA</t>
  </si>
  <si>
    <t>BARBOSA</t>
  </si>
  <si>
    <t>BETANIA</t>
  </si>
  <si>
    <t>BETULIA</t>
  </si>
  <si>
    <t>BRICEÑO</t>
  </si>
  <si>
    <t>BURITICÁ</t>
  </si>
  <si>
    <t>CÁCERES</t>
  </si>
  <si>
    <t>CAICEDO</t>
  </si>
  <si>
    <t>CAÑASGORDAS</t>
  </si>
  <si>
    <t>CAREPA</t>
  </si>
  <si>
    <t>CAUCASIA</t>
  </si>
  <si>
    <t>CHIGORODÓ</t>
  </si>
  <si>
    <t>CONCORDIA</t>
  </si>
  <si>
    <t>DABEIBA</t>
  </si>
  <si>
    <t>EBÉJICO</t>
  </si>
  <si>
    <t>EL BAGRE</t>
  </si>
  <si>
    <t>FRONTINO</t>
  </si>
  <si>
    <t>GIRALDO</t>
  </si>
  <si>
    <t>GRANADA</t>
  </si>
  <si>
    <t>GUADALUPE</t>
  </si>
  <si>
    <t>GUARNE</t>
  </si>
  <si>
    <t>JARDÍN</t>
  </si>
  <si>
    <t>JERICÓ</t>
  </si>
  <si>
    <t>LA CEJA</t>
  </si>
  <si>
    <t>LIBORINA</t>
  </si>
  <si>
    <t>MARINILLA</t>
  </si>
  <si>
    <t>MUTATÁ</t>
  </si>
  <si>
    <t>NARIÑO</t>
  </si>
  <si>
    <t>NECOCLÍ</t>
  </si>
  <si>
    <t>NECHÍ</t>
  </si>
  <si>
    <t>PEQUE</t>
  </si>
  <si>
    <t>RETIRO</t>
  </si>
  <si>
    <t>RIONEGRO</t>
  </si>
  <si>
    <t>SABANALARGA</t>
  </si>
  <si>
    <t>SAN ANDRÉS DE CUERQUÍA</t>
  </si>
  <si>
    <t>SAN JERÓNIMO</t>
  </si>
  <si>
    <t>SAN JUAN DE URABÁ</t>
  </si>
  <si>
    <t>SAN LUIS</t>
  </si>
  <si>
    <t>SAN PEDRO DE LOS MILAGROS</t>
  </si>
  <si>
    <t>SAN PEDRO DE URABÁ</t>
  </si>
  <si>
    <t>SAN RAFAEL</t>
  </si>
  <si>
    <t>SAN VICENTE FERRER</t>
  </si>
  <si>
    <t>SANTA ROSA DE OSOS</t>
  </si>
  <si>
    <t>SANTO DOMINGO</t>
  </si>
  <si>
    <t>SONSÓN</t>
  </si>
  <si>
    <t>SOPETRÁN</t>
  </si>
  <si>
    <t>TARAZÁ</t>
  </si>
  <si>
    <t>TARSO</t>
  </si>
  <si>
    <t>TURBO</t>
  </si>
  <si>
    <t>URAMITA</t>
  </si>
  <si>
    <t>URRAO</t>
  </si>
  <si>
    <t>VEGACHÍ</t>
  </si>
  <si>
    <t>YALÍ</t>
  </si>
  <si>
    <t>YARUMAL</t>
  </si>
  <si>
    <t>YOLOMBÓ</t>
  </si>
  <si>
    <t>YONDÓ</t>
  </si>
  <si>
    <t>ZARAGOZA</t>
  </si>
  <si>
    <t>ATLÁNTICO</t>
  </si>
  <si>
    <t>CAMPO DE LA CRUZ</t>
  </si>
  <si>
    <t>JUAN DE ACOSTA</t>
  </si>
  <si>
    <t>LURUACO</t>
  </si>
  <si>
    <t>MALAMBO</t>
  </si>
  <si>
    <t>MANATÍ</t>
  </si>
  <si>
    <t>PIOJÓ</t>
  </si>
  <si>
    <t>PONEDERA</t>
  </si>
  <si>
    <t>PUERTO COLOMBIA</t>
  </si>
  <si>
    <t>REPELÓN</t>
  </si>
  <si>
    <t>SOLEDAD</t>
  </si>
  <si>
    <t>TUBARÁ</t>
  </si>
  <si>
    <t>BOGOTÁ, D.C.</t>
  </si>
  <si>
    <t>BOLÍVAR</t>
  </si>
  <si>
    <t>CARTAGENA DE INDIAS</t>
  </si>
  <si>
    <t>ACHÍ</t>
  </si>
  <si>
    <t>ALTOS DEL ROSARIO</t>
  </si>
  <si>
    <t>ARJONA</t>
  </si>
  <si>
    <t>ARROYOHONDO</t>
  </si>
  <si>
    <t>CALAMAR</t>
  </si>
  <si>
    <t>CICUCO</t>
  </si>
  <si>
    <t>CLEMENCIA</t>
  </si>
  <si>
    <t>EL CARMEN DE BOLÍVAR</t>
  </si>
  <si>
    <t>EL GUAMO</t>
  </si>
  <si>
    <t>EL PEÑÓN</t>
  </si>
  <si>
    <t>HATILLO DE LOBA</t>
  </si>
  <si>
    <t>MAGANGUÉ</t>
  </si>
  <si>
    <t>MAHATES</t>
  </si>
  <si>
    <t>MARÍA LA BAJA</t>
  </si>
  <si>
    <t>MONTECRISTO</t>
  </si>
  <si>
    <t>MORALES</t>
  </si>
  <si>
    <t>NOROSÍ</t>
  </si>
  <si>
    <t>PINILLOS</t>
  </si>
  <si>
    <t>RÍO VIEJO</t>
  </si>
  <si>
    <t>SAN ESTANISLAO</t>
  </si>
  <si>
    <t>SAN JACINTO</t>
  </si>
  <si>
    <t>SAN JACINTO DEL CAUCA</t>
  </si>
  <si>
    <t>SAN JUAN NEPOMUCENO</t>
  </si>
  <si>
    <t>SAN MARTÍN DE LOBA</t>
  </si>
  <si>
    <t>SAN PABLO</t>
  </si>
  <si>
    <t>SANTA CATALINA</t>
  </si>
  <si>
    <t>SANTA ROSA</t>
  </si>
  <si>
    <t>TIQUISIO</t>
  </si>
  <si>
    <t>TURBACO</t>
  </si>
  <si>
    <t>VILLANUEVA</t>
  </si>
  <si>
    <t>BOYACÁ</t>
  </si>
  <si>
    <t>TUNJA</t>
  </si>
  <si>
    <t>ALMEIDA</t>
  </si>
  <si>
    <t>AQUITANIA</t>
  </si>
  <si>
    <t>ARCABUCO</t>
  </si>
  <si>
    <t>BELÉN</t>
  </si>
  <si>
    <t>BETÉITIVA</t>
  </si>
  <si>
    <t>BOAVITA</t>
  </si>
  <si>
    <t>CALDAS</t>
  </si>
  <si>
    <t>CAMPOHERMOSO</t>
  </si>
  <si>
    <t>CERINZA</t>
  </si>
  <si>
    <t>CHIQUINQUIRÁ</t>
  </si>
  <si>
    <t>CHISCAS</t>
  </si>
  <si>
    <t>CHITA</t>
  </si>
  <si>
    <t>CHITARAQUE</t>
  </si>
  <si>
    <t>CHIVATÁ</t>
  </si>
  <si>
    <t>CIÉNEGA</t>
  </si>
  <si>
    <t>CÓMBITA</t>
  </si>
  <si>
    <t>COVARACHÍA</t>
  </si>
  <si>
    <t>CUBARÁ</t>
  </si>
  <si>
    <t>CUCAITA</t>
  </si>
  <si>
    <t>CHÍQUIZA</t>
  </si>
  <si>
    <t>EL COCUY</t>
  </si>
  <si>
    <t>GÁMEZA</t>
  </si>
  <si>
    <t>GARAGOA</t>
  </si>
  <si>
    <t>GÜICÁN DE LA SIERRA</t>
  </si>
  <si>
    <t>JENESANO</t>
  </si>
  <si>
    <t>LABRANZAGRANDE</t>
  </si>
  <si>
    <t>LA CAPILLA</t>
  </si>
  <si>
    <t>VILLA DE LEYVA</t>
  </si>
  <si>
    <t>MACANAL</t>
  </si>
  <si>
    <t>MARIPÍ</t>
  </si>
  <si>
    <t>MONIQUIRÁ</t>
  </si>
  <si>
    <t>MOTAVITA</t>
  </si>
  <si>
    <t>MUZO</t>
  </si>
  <si>
    <t>NOBSA</t>
  </si>
  <si>
    <t>NUEVO COLÓN</t>
  </si>
  <si>
    <t>OICATÁ</t>
  </si>
  <si>
    <t>PACHAVITA</t>
  </si>
  <si>
    <t>PÁEZ</t>
  </si>
  <si>
    <t>PAIPA</t>
  </si>
  <si>
    <t>PAUNA</t>
  </si>
  <si>
    <t>PAYA</t>
  </si>
  <si>
    <t>PESCA</t>
  </si>
  <si>
    <t>QUÍPAMA</t>
  </si>
  <si>
    <t>RAMIRIQUÍ</t>
  </si>
  <si>
    <t>RÁQUIRA</t>
  </si>
  <si>
    <t>RONDÓN</t>
  </si>
  <si>
    <t>SÁCHICA</t>
  </si>
  <si>
    <t>SAMACÁ</t>
  </si>
  <si>
    <t>SAN EDUARDO</t>
  </si>
  <si>
    <t>SAN JOSÉ DE PARE</t>
  </si>
  <si>
    <t>SAN MATEO</t>
  </si>
  <si>
    <t>SANTANA</t>
  </si>
  <si>
    <t>SANTA MARÍA</t>
  </si>
  <si>
    <t>SANTA SOFÍA</t>
  </si>
  <si>
    <t>SIACHOQUE</t>
  </si>
  <si>
    <t>SOATÁ</t>
  </si>
  <si>
    <t>SOCOTÁ</t>
  </si>
  <si>
    <t>SOMONDOCO</t>
  </si>
  <si>
    <t>SORA</t>
  </si>
  <si>
    <t>SOTAQUIRÁ</t>
  </si>
  <si>
    <t>SORACÁ</t>
  </si>
  <si>
    <t>SUTAMARCHÁN</t>
  </si>
  <si>
    <t>SUTATENZA</t>
  </si>
  <si>
    <t>TIBANÁ</t>
  </si>
  <si>
    <t>TIBASOSA</t>
  </si>
  <si>
    <t>TIPACOQUE</t>
  </si>
  <si>
    <t>TOCA</t>
  </si>
  <si>
    <t>TOTA</t>
  </si>
  <si>
    <t>TURMEQUÉ</t>
  </si>
  <si>
    <t>TUTAZÁ</t>
  </si>
  <si>
    <t>ÚMBITA</t>
  </si>
  <si>
    <t>VENTAQUEMADA</t>
  </si>
  <si>
    <t>VIRACACHÁ</t>
  </si>
  <si>
    <t>ZETAQUIRA</t>
  </si>
  <si>
    <t>MANIZALES</t>
  </si>
  <si>
    <t>AGUADAS</t>
  </si>
  <si>
    <t>ANSERMA</t>
  </si>
  <si>
    <t>ARANZAZU</t>
  </si>
  <si>
    <t>LA MERCED</t>
  </si>
  <si>
    <t>MANZANARES</t>
  </si>
  <si>
    <t>MARMATO</t>
  </si>
  <si>
    <t>MARQUETALIA</t>
  </si>
  <si>
    <t>NEIRA</t>
  </si>
  <si>
    <t>PÁCORA</t>
  </si>
  <si>
    <t>PALESTINA</t>
  </si>
  <si>
    <t>PENSILVANIA</t>
  </si>
  <si>
    <t>RIOSUCIO</t>
  </si>
  <si>
    <t>RISARALDA</t>
  </si>
  <si>
    <t>SALAMINA</t>
  </si>
  <si>
    <t>SAMANÁ</t>
  </si>
  <si>
    <t>SAN JOSÉ</t>
  </si>
  <si>
    <t>VICTORIA</t>
  </si>
  <si>
    <t>VILLAMARÍA</t>
  </si>
  <si>
    <t>CAQUETÁ</t>
  </si>
  <si>
    <t>FLORENCIA</t>
  </si>
  <si>
    <t>ALBANIA</t>
  </si>
  <si>
    <t>BELÉN DE LOS ANDAQUÍES</t>
  </si>
  <si>
    <t>EL PAUJÍL</t>
  </si>
  <si>
    <t>LA MONTAÑITA</t>
  </si>
  <si>
    <t>MILÁN</t>
  </si>
  <si>
    <t>SAN JOSÉ DEL FRAGUA</t>
  </si>
  <si>
    <t>SAN VICENTE DEL CAGUÁN</t>
  </si>
  <si>
    <t>SOLITA</t>
  </si>
  <si>
    <t>CAUCA</t>
  </si>
  <si>
    <t>POPAYÁN</t>
  </si>
  <si>
    <t>ALMAGUER</t>
  </si>
  <si>
    <t>BALBOA</t>
  </si>
  <si>
    <t>BUENOS AIRES</t>
  </si>
  <si>
    <t>CAJIBÍO</t>
  </si>
  <si>
    <t>CALDONO</t>
  </si>
  <si>
    <t>CALOTO</t>
  </si>
  <si>
    <t>CORINTO</t>
  </si>
  <si>
    <t>EL TAMBO</t>
  </si>
  <si>
    <t>GUACHENÉ</t>
  </si>
  <si>
    <t>INZÁ</t>
  </si>
  <si>
    <t>JAMBALÓ</t>
  </si>
  <si>
    <t>LA SIERRA</t>
  </si>
  <si>
    <t>MERCADERES</t>
  </si>
  <si>
    <t>MIRANDA</t>
  </si>
  <si>
    <t>PADILLA</t>
  </si>
  <si>
    <t>PATÍA</t>
  </si>
  <si>
    <t>PIAMONTE</t>
  </si>
  <si>
    <t>PIENDAMÓ - TUNÍA</t>
  </si>
  <si>
    <t>Puerto Tejada</t>
  </si>
  <si>
    <t>PURACÉ</t>
  </si>
  <si>
    <t>ROSAS</t>
  </si>
  <si>
    <t>SANTANDER DE QUILICHAO</t>
  </si>
  <si>
    <t>SILVIA</t>
  </si>
  <si>
    <t>SOTARÁ PAISPAMBA</t>
  </si>
  <si>
    <t>SUÁREZ</t>
  </si>
  <si>
    <t>SUCRE</t>
  </si>
  <si>
    <t>TIMBÍO</t>
  </si>
  <si>
    <t>TIMBIQUÍ</t>
  </si>
  <si>
    <t>TOTORÓ</t>
  </si>
  <si>
    <t>VILLA RICA</t>
  </si>
  <si>
    <t>CESAR</t>
  </si>
  <si>
    <t>VALLEDUPAR</t>
  </si>
  <si>
    <t>AGUACHICA</t>
  </si>
  <si>
    <t>AGUSTÍN CODAZZI</t>
  </si>
  <si>
    <t>ASTREA</t>
  </si>
  <si>
    <t>BECERRIL</t>
  </si>
  <si>
    <t>BOSCONIA</t>
  </si>
  <si>
    <t>CURUMANÍ</t>
  </si>
  <si>
    <t>EL COPEY</t>
  </si>
  <si>
    <t>LA GLORIA</t>
  </si>
  <si>
    <t>LA JAGUA DE IBIRICO</t>
  </si>
  <si>
    <t>MANAURE BALCÓN DEL CESAR</t>
  </si>
  <si>
    <t>PAILITAS</t>
  </si>
  <si>
    <t>PELAYA</t>
  </si>
  <si>
    <t>PUEBLO BELLO</t>
  </si>
  <si>
    <t>RÍO DE ORO</t>
  </si>
  <si>
    <t>LA PAZ</t>
  </si>
  <si>
    <t>SAN DIEGO</t>
  </si>
  <si>
    <t>SAN MARTÍN</t>
  </si>
  <si>
    <t>TAMALAMEQUE</t>
  </si>
  <si>
    <t>MONTERÍA</t>
  </si>
  <si>
    <t>BUENAVISTA</t>
  </si>
  <si>
    <t>CANALETE</t>
  </si>
  <si>
    <t>CERETÉ</t>
  </si>
  <si>
    <t>CHIMÁ</t>
  </si>
  <si>
    <t>CHINÚ</t>
  </si>
  <si>
    <t>CIÉNAGA DE ORO</t>
  </si>
  <si>
    <t>COTORRA</t>
  </si>
  <si>
    <t>LORICA</t>
  </si>
  <si>
    <t>LOS CÓRDOBAS</t>
  </si>
  <si>
    <t>MOMIL</t>
  </si>
  <si>
    <t>MONTELÍBANO</t>
  </si>
  <si>
    <t>PLANETA RICA</t>
  </si>
  <si>
    <t>PUEBLO NUEVO</t>
  </si>
  <si>
    <t>PUERTO ESCONDIDO</t>
  </si>
  <si>
    <t>PUERTO LIBERTADOR</t>
  </si>
  <si>
    <t>SAHAGÚN</t>
  </si>
  <si>
    <t>SAN BERNARDO DEL VIENTO</t>
  </si>
  <si>
    <t>SAN CARLOS</t>
  </si>
  <si>
    <t>SAN PELAYO</t>
  </si>
  <si>
    <t>TIERRALTA</t>
  </si>
  <si>
    <t>VALENCIA</t>
  </si>
  <si>
    <t>CUNDINAMARCA</t>
  </si>
  <si>
    <t>ANAPOIMA</t>
  </si>
  <si>
    <t>ANOLAIMA</t>
  </si>
  <si>
    <t>ARBELÁEZ</t>
  </si>
  <si>
    <t>CABRERA</t>
  </si>
  <si>
    <t>CACHIPAY</t>
  </si>
  <si>
    <t>CAPARRAPÍ</t>
  </si>
  <si>
    <t>CÁQUEZA</t>
  </si>
  <si>
    <t>CARMEN DE CARUPA</t>
  </si>
  <si>
    <t>CHIPAQUE</t>
  </si>
  <si>
    <t>CHOACHÍ</t>
  </si>
  <si>
    <t>CHOCONTÁ</t>
  </si>
  <si>
    <t>COGUA</t>
  </si>
  <si>
    <t>EL COLEGIO</t>
  </si>
  <si>
    <t>FACATATIVÁ</t>
  </si>
  <si>
    <t>FÓMEQUE</t>
  </si>
  <si>
    <t>FOSCA</t>
  </si>
  <si>
    <t>FUSAGASUGÁ</t>
  </si>
  <si>
    <t>GACHETÁ</t>
  </si>
  <si>
    <t>GUACHETÁ</t>
  </si>
  <si>
    <t>GUADUAS</t>
  </si>
  <si>
    <t>Guasca</t>
  </si>
  <si>
    <t>GUATAVITA</t>
  </si>
  <si>
    <t>GUAYABAL DE SÍQUIMA</t>
  </si>
  <si>
    <t>GUTIÉRREZ</t>
  </si>
  <si>
    <t>JERUSALÉN</t>
  </si>
  <si>
    <t>JUNÍN</t>
  </si>
  <si>
    <t>LA CALERA</t>
  </si>
  <si>
    <t>LA MESA</t>
  </si>
  <si>
    <t>LA PALMA</t>
  </si>
  <si>
    <t>LA PEÑA</t>
  </si>
  <si>
    <t>LA VEGA</t>
  </si>
  <si>
    <t>MACHETÁ</t>
  </si>
  <si>
    <t>MEDINA</t>
  </si>
  <si>
    <t>NOCAIMA</t>
  </si>
  <si>
    <t>VENECIA</t>
  </si>
  <si>
    <t>PACHO</t>
  </si>
  <si>
    <t>PAIME</t>
  </si>
  <si>
    <t>PANDI</t>
  </si>
  <si>
    <t>PARATEBUENO</t>
  </si>
  <si>
    <t>PASCA</t>
  </si>
  <si>
    <t>PUERTO SALGAR</t>
  </si>
  <si>
    <t>QUEBRADANEGRA</t>
  </si>
  <si>
    <t>QUETAME</t>
  </si>
  <si>
    <t>QUIPILE</t>
  </si>
  <si>
    <t>SAN ANTONIO DEL TEQUENDAMA</t>
  </si>
  <si>
    <t>SAN BERNARDO</t>
  </si>
  <si>
    <t>SAN CAYETANO</t>
  </si>
  <si>
    <t>SAN JUAN DE RIOSECO</t>
  </si>
  <si>
    <t>SESQUILÉ</t>
  </si>
  <si>
    <t>SIBATÉ</t>
  </si>
  <si>
    <t>SILVANIA</t>
  </si>
  <si>
    <t>SIMIJACA</t>
  </si>
  <si>
    <t>SOACHA</t>
  </si>
  <si>
    <t>SUESCA</t>
  </si>
  <si>
    <t>SUPATÁ</t>
  </si>
  <si>
    <t>SUSA</t>
  </si>
  <si>
    <t>TAUSA</t>
  </si>
  <si>
    <t>TENA</t>
  </si>
  <si>
    <t>TENJO</t>
  </si>
  <si>
    <t>TIBIRITA</t>
  </si>
  <si>
    <t>TOCAIMA</t>
  </si>
  <si>
    <t>TOPAIPÍ</t>
  </si>
  <si>
    <t>UBALÁ</t>
  </si>
  <si>
    <t>UBAQUE</t>
  </si>
  <si>
    <t>VILLA DE SAN DIEGO DE UBATÉ</t>
  </si>
  <si>
    <t>UNE</t>
  </si>
  <si>
    <t>VERGARA</t>
  </si>
  <si>
    <t>VILLAPINZÓN</t>
  </si>
  <si>
    <t>VILLETA</t>
  </si>
  <si>
    <t>VIOTÁ</t>
  </si>
  <si>
    <t>YACOPÍ</t>
  </si>
  <si>
    <t>CHOCÓ</t>
  </si>
  <si>
    <t>QUIBDÓ</t>
  </si>
  <si>
    <t>BAHÍA SOLANO</t>
  </si>
  <si>
    <t>EL CANTÓN DEL SAN PABLO</t>
  </si>
  <si>
    <t>CARMEN DEL DARIÉN</t>
  </si>
  <si>
    <t>ISTMINA</t>
  </si>
  <si>
    <t>LLORÓ</t>
  </si>
  <si>
    <t>MEDIO SAN JUAN</t>
  </si>
  <si>
    <t>NÓVITA</t>
  </si>
  <si>
    <t>TADÓ</t>
  </si>
  <si>
    <t>UNGUÍA</t>
  </si>
  <si>
    <t>HUILA</t>
  </si>
  <si>
    <t>NEIVA</t>
  </si>
  <si>
    <t>ACEVEDO</t>
  </si>
  <si>
    <t>AGRADO</t>
  </si>
  <si>
    <t>AIPE</t>
  </si>
  <si>
    <t>ALGECIRAS</t>
  </si>
  <si>
    <t>ALTAMIRA</t>
  </si>
  <si>
    <t>CAMPOALEGRE</t>
  </si>
  <si>
    <t>COLOMBIA</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</si>
  <si>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</si>
  <si>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</si>
  <si>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</si>
  <si>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</si>
  <si>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</si>
  <si>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</si>
  <si>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</si>
  <si>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</si>
  <si>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</si>
  <si>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</si>
  <si>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</si>
  <si>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</si>
  <si>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</si>
  <si>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</si>
  <si>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</si>
  <si>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</si>
  <si>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</si>
  <si>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</si>
  <si>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</si>
  <si>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TERUEL</t>
  </si>
  <si>
    <t>TIMANÁ</t>
  </si>
  <si>
    <t>VILLAVIEJA</t>
  </si>
  <si>
    <t>LA GUAJIRA</t>
  </si>
  <si>
    <t>RIOHACHA</t>
  </si>
  <si>
    <t>BARRANCAS</t>
  </si>
  <si>
    <t>DIBULLA</t>
  </si>
  <si>
    <t>DISTRACCIÓN</t>
  </si>
  <si>
    <t>FONSECA</t>
  </si>
  <si>
    <t>MAICAO</t>
  </si>
  <si>
    <t>SAN JUAN DEL CESAR</t>
  </si>
  <si>
    <t>URUMITA</t>
  </si>
  <si>
    <t>ARACATACA</t>
  </si>
  <si>
    <t>ARIGUANÍ</t>
  </si>
  <si>
    <t>EL BANCO</t>
  </si>
  <si>
    <t>EL PIÑÓN</t>
  </si>
  <si>
    <t>GUAMAL</t>
  </si>
  <si>
    <t>PIVIJAY</t>
  </si>
  <si>
    <t>PLATO</t>
  </si>
  <si>
    <t>REMOLINO</t>
  </si>
  <si>
    <t>SABANAS DE SAN ÁNGEL</t>
  </si>
  <si>
    <t>SAN ZENÓN</t>
  </si>
  <si>
    <t>META</t>
  </si>
  <si>
    <t>VILLAVICENCIO</t>
  </si>
  <si>
    <t>ACACÍAS</t>
  </si>
  <si>
    <t>BARRANCA DE UPÍA</t>
  </si>
  <si>
    <t>CASTILLA LA NUEVA</t>
  </si>
  <si>
    <t>CUMARAL</t>
  </si>
  <si>
    <t>EL CALVARIO</t>
  </si>
  <si>
    <t>EL CASTILLO</t>
  </si>
  <si>
    <t>EL DORADO</t>
  </si>
  <si>
    <t>FUENTE DE ORO</t>
  </si>
  <si>
    <t>MAPIRIPÁN</t>
  </si>
  <si>
    <t>LA MACARENA</t>
  </si>
  <si>
    <t>URIBE</t>
  </si>
  <si>
    <t>LEJANÍAS</t>
  </si>
  <si>
    <t>PUERTO CONCORDIA</t>
  </si>
  <si>
    <t>PUERTO GAITÁN</t>
  </si>
  <si>
    <t>PUERTO LÓPEZ</t>
  </si>
  <si>
    <t>PUERTO LLERAS</t>
  </si>
  <si>
    <t>PUERTO RICO</t>
  </si>
  <si>
    <t>RESTREPO</t>
  </si>
  <si>
    <t>SAN CARLOS DE GUAROA</t>
  </si>
  <si>
    <t>SAN JUAN DE ARAMA</t>
  </si>
  <si>
    <t>SAN JUANITO</t>
  </si>
  <si>
    <t>VISTAHERMOSA</t>
  </si>
  <si>
    <t>PASTO</t>
  </si>
  <si>
    <t>ALBÁN</t>
  </si>
  <si>
    <t>ALDANA</t>
  </si>
  <si>
    <t>ANCUYA</t>
  </si>
  <si>
    <t>ARBOLEDA</t>
  </si>
  <si>
    <t>BUESACO</t>
  </si>
  <si>
    <t>COLÓN</t>
  </si>
  <si>
    <t>CONSACÁ</t>
  </si>
  <si>
    <t>CONTADERO</t>
  </si>
  <si>
    <t>CUASPUD CARLOSAMA</t>
  </si>
  <si>
    <t>CUMBAL</t>
  </si>
  <si>
    <t>EL CHARCO</t>
  </si>
  <si>
    <t>EL TABLÓN DE GÓMEZ</t>
  </si>
  <si>
    <t>GUACHUCAL</t>
  </si>
  <si>
    <t>GUAITARILLA</t>
  </si>
  <si>
    <t>GUALMATÁN</t>
  </si>
  <si>
    <t>ILES</t>
  </si>
  <si>
    <t>IPIALES</t>
  </si>
  <si>
    <t>LA CRUZ</t>
  </si>
  <si>
    <t>LA FLORIDA</t>
  </si>
  <si>
    <t>LA UNIÓN</t>
  </si>
  <si>
    <t>LINARES</t>
  </si>
  <si>
    <t>MALLAMA</t>
  </si>
  <si>
    <t>OLAYA HERRERA</t>
  </si>
  <si>
    <t>OSPINA</t>
  </si>
  <si>
    <t>POLICARPA</t>
  </si>
  <si>
    <t>POTOSÍ</t>
  </si>
  <si>
    <t>PUERRES</t>
  </si>
  <si>
    <t>PUPIALES</t>
  </si>
  <si>
    <t>RICAURTE</t>
  </si>
  <si>
    <t>SAMANIEGO</t>
  </si>
  <si>
    <t>SANDONÁ</t>
  </si>
  <si>
    <t>SAN LORENZO</t>
  </si>
  <si>
    <t>SAN PEDRO DE CARTAGO</t>
  </si>
  <si>
    <t>SANTA BÁRBARA</t>
  </si>
  <si>
    <t>SANTACRUZ</t>
  </si>
  <si>
    <t>SAPUYES</t>
  </si>
  <si>
    <t>TAMINANGO</t>
  </si>
  <si>
    <t>TANGUA</t>
  </si>
  <si>
    <t>SAN ANDRÉS DE TUMACO</t>
  </si>
  <si>
    <t>TÚQUERRES</t>
  </si>
  <si>
    <t>YACUANQUER</t>
  </si>
  <si>
    <t>NORTE DE SANTANDER</t>
  </si>
  <si>
    <t>SAN JOSÉ DE CÚCUTA</t>
  </si>
  <si>
    <t>ÁBREGO</t>
  </si>
  <si>
    <t>ARBOLEDAS</t>
  </si>
  <si>
    <t>CÁCHIRA</t>
  </si>
  <si>
    <t>CHINÁCOTA</t>
  </si>
  <si>
    <t>CHITAGÁ</t>
  </si>
  <si>
    <t>EL CARMEN</t>
  </si>
  <si>
    <t>EL ZULIA</t>
  </si>
  <si>
    <t>GRAMALOTE</t>
  </si>
  <si>
    <t>HACARÍ</t>
  </si>
  <si>
    <t>LA PLAYA</t>
  </si>
  <si>
    <t>LOURDES</t>
  </si>
  <si>
    <t>MUTISCUA</t>
  </si>
  <si>
    <t>PAMPLONA</t>
  </si>
  <si>
    <t>PUERTO SANTANDER</t>
  </si>
  <si>
    <t>SALAZAR</t>
  </si>
  <si>
    <t>SILOS</t>
  </si>
  <si>
    <t>TEORAMA</t>
  </si>
  <si>
    <t>TIBÚ</t>
  </si>
  <si>
    <t>TOLEDO</t>
  </si>
  <si>
    <t>VILLA CARO</t>
  </si>
  <si>
    <t>QUINDÍO</t>
  </si>
  <si>
    <t>ARMENIA</t>
  </si>
  <si>
    <t>CALARCÁ</t>
  </si>
  <si>
    <t>FILANDIA</t>
  </si>
  <si>
    <t>GÉNOVA</t>
  </si>
  <si>
    <t>MONTENEGRO</t>
  </si>
  <si>
    <t>PIJAO</t>
  </si>
  <si>
    <t>QUIMBAYA</t>
  </si>
  <si>
    <t>PEREIRA</t>
  </si>
  <si>
    <t>APÍA</t>
  </si>
  <si>
    <t>BELÉN DE UMBRÍA</t>
  </si>
  <si>
    <t>GUÁTICA</t>
  </si>
  <si>
    <t>LA CELIA</t>
  </si>
  <si>
    <t>LA VIRGINIA</t>
  </si>
  <si>
    <t>MISTRATÓ</t>
  </si>
  <si>
    <t>QUINCHÍA</t>
  </si>
  <si>
    <t>SANTA ROSA DE CABAL</t>
  </si>
  <si>
    <t>SANTANDER</t>
  </si>
  <si>
    <t>BUCARAMANGA</t>
  </si>
  <si>
    <t>ARATOCA</t>
  </si>
  <si>
    <t>BARICHARA</t>
  </si>
  <si>
    <t>BARRANCABERMEJA</t>
  </si>
  <si>
    <t>CAPITANEJO</t>
  </si>
  <si>
    <t>CARCASÍ</t>
  </si>
  <si>
    <t>CEPITÁ</t>
  </si>
  <si>
    <t>CERRITO</t>
  </si>
  <si>
    <t>CHARTA</t>
  </si>
  <si>
    <t>CHIMA</t>
  </si>
  <si>
    <t>CIMITARRA</t>
  </si>
  <si>
    <t>CONCEPCIÓN</t>
  </si>
  <si>
    <t>CONFINES</t>
  </si>
  <si>
    <t>COROMORO</t>
  </si>
  <si>
    <t>CURITÍ</t>
  </si>
  <si>
    <t>EL CARMEN DE CHUCURÍ</t>
  </si>
  <si>
    <t>EL PLAYÓN</t>
  </si>
  <si>
    <t>ENCINO</t>
  </si>
  <si>
    <t>ENCISO</t>
  </si>
  <si>
    <t>FLORIÁN</t>
  </si>
  <si>
    <t>FLORIDABLANCA</t>
  </si>
  <si>
    <t>GALÁN</t>
  </si>
  <si>
    <t>GIRÓN</t>
  </si>
  <si>
    <t>GUACA</t>
  </si>
  <si>
    <t>GUAPOTÁ</t>
  </si>
  <si>
    <t>GÜEPSA</t>
  </si>
  <si>
    <t>HATO</t>
  </si>
  <si>
    <t>JORDÁN</t>
  </si>
  <si>
    <t>LA BELLEZA</t>
  </si>
  <si>
    <t>LANDÁZURI</t>
  </si>
  <si>
    <t>LEBRIJA</t>
  </si>
  <si>
    <t>LOS SANTOS</t>
  </si>
  <si>
    <t>MACARAVITA</t>
  </si>
  <si>
    <t>MÁLAGA</t>
  </si>
  <si>
    <t>MATANZA</t>
  </si>
  <si>
    <t>MOGOTES</t>
  </si>
  <si>
    <t>MOLAGAVITA</t>
  </si>
  <si>
    <t>OCAMONTE</t>
  </si>
  <si>
    <t>OIBA</t>
  </si>
  <si>
    <t>ONZAGA</t>
  </si>
  <si>
    <t>PALMAS DEL SOCORRO</t>
  </si>
  <si>
    <t>PÁRAMO</t>
  </si>
  <si>
    <t>PIEDECUESTA</t>
  </si>
  <si>
    <t>PINCHOTE</t>
  </si>
  <si>
    <t>PUERTO WILCHES</t>
  </si>
  <si>
    <t>SABANA DE TORRES</t>
  </si>
  <si>
    <t>SAN ANDRÉS</t>
  </si>
  <si>
    <t>SAN GIL</t>
  </si>
  <si>
    <t>SAN JOSÉ DE MIRANDA</t>
  </si>
  <si>
    <t>SAN MIGUEL</t>
  </si>
  <si>
    <t>SAN VICENTE DE CHUCURÍ</t>
  </si>
  <si>
    <t>SANTA HELENA DEL OPÓN</t>
  </si>
  <si>
    <t>SIMACOTA</t>
  </si>
  <si>
    <t>SOCORRO</t>
  </si>
  <si>
    <t>SURATÁ</t>
  </si>
  <si>
    <t>TONA</t>
  </si>
  <si>
    <t>VALLE DE SAN JOSÉ</t>
  </si>
  <si>
    <t>VÉLEZ</t>
  </si>
  <si>
    <t>ZAPATOCA</t>
  </si>
  <si>
    <t>SINCELEJO</t>
  </si>
  <si>
    <t>CAIMITO</t>
  </si>
  <si>
    <t>COLOSÓ</t>
  </si>
  <si>
    <t>COROZAL</t>
  </si>
  <si>
    <t>COVEÑAS</t>
  </si>
  <si>
    <t>CHALÁN</t>
  </si>
  <si>
    <t>GALERAS</t>
  </si>
  <si>
    <t>GUARANDA</t>
  </si>
  <si>
    <t>LOS PALMITOS</t>
  </si>
  <si>
    <t>MAJAGUAL</t>
  </si>
  <si>
    <t>OVEJAS</t>
  </si>
  <si>
    <t>PALMITO</t>
  </si>
  <si>
    <t>SAMPUÉS</t>
  </si>
  <si>
    <t>SAN BENITO ABAD</t>
  </si>
  <si>
    <t>SAN MARCOS</t>
  </si>
  <si>
    <t>SAN ONOFRE</t>
  </si>
  <si>
    <t>SANTIAGO DE TOLÚ</t>
  </si>
  <si>
    <t>SAN JOSÉ DE TOLUVIEJO</t>
  </si>
  <si>
    <t>TOLIMA</t>
  </si>
  <si>
    <t>IBAGUÉ</t>
  </si>
  <si>
    <t>ALVARADO</t>
  </si>
  <si>
    <t>AMBALEMA</t>
  </si>
  <si>
    <t>ANZOÁTEGUI</t>
  </si>
  <si>
    <t>ARMERO</t>
  </si>
  <si>
    <t>ATACO</t>
  </si>
  <si>
    <t>CAJAMARCA</t>
  </si>
  <si>
    <t>CASABIANCA</t>
  </si>
  <si>
    <t>CHAPARRAL</t>
  </si>
  <si>
    <t>COELLO</t>
  </si>
  <si>
    <t>COYAIMA</t>
  </si>
  <si>
    <t>CUNDAY</t>
  </si>
  <si>
    <t>DOLORES</t>
  </si>
  <si>
    <t>ESPINAL</t>
  </si>
  <si>
    <t>FALAN</t>
  </si>
  <si>
    <t>FRESNO</t>
  </si>
  <si>
    <t>HERVEO</t>
  </si>
  <si>
    <t>ICONONZO</t>
  </si>
  <si>
    <t>LÉRIDA</t>
  </si>
  <si>
    <t>LÍBANO</t>
  </si>
  <si>
    <t>SAN SEBASTIÁN DE MARIQUITA</t>
  </si>
  <si>
    <t>NATAGAIMA</t>
  </si>
  <si>
    <t>ORTEGA</t>
  </si>
  <si>
    <t>PALOCABILDO</t>
  </si>
  <si>
    <t>PIEDRAS</t>
  </si>
  <si>
    <t>PLANADAS</t>
  </si>
  <si>
    <t>PRADO</t>
  </si>
  <si>
    <t>PURIFICACIÓN</t>
  </si>
  <si>
    <t>RIOBLANCO</t>
  </si>
  <si>
    <t>ROVIRA</t>
  </si>
  <si>
    <t>SALDAÑA</t>
  </si>
  <si>
    <t>SAN ANTONIO</t>
  </si>
  <si>
    <t>SANTA ISABEL</t>
  </si>
  <si>
    <t>VALLE DE SAN JUAN</t>
  </si>
  <si>
    <t>VENADILLO</t>
  </si>
  <si>
    <t>VILLAHERMOSA</t>
  </si>
  <si>
    <t>VILLARRICA</t>
  </si>
  <si>
    <t>VALLE DEL CAUCA</t>
  </si>
  <si>
    <t>ALCALÁ</t>
  </si>
  <si>
    <t>ANSERMANUEVO</t>
  </si>
  <si>
    <t>BUENAVENTURA</t>
  </si>
  <si>
    <t>GUADALAJARA DE BUGA</t>
  </si>
  <si>
    <t>BUGALAGRANDE</t>
  </si>
  <si>
    <t>CAICEDONIA</t>
  </si>
  <si>
    <t>CARTAGO</t>
  </si>
  <si>
    <t>DAGUA</t>
  </si>
  <si>
    <t>EL ÁGUILA</t>
  </si>
  <si>
    <t>EL CERRITO</t>
  </si>
  <si>
    <t>EL DOVIO</t>
  </si>
  <si>
    <t>FLORIDA</t>
  </si>
  <si>
    <t>GUACARÍ</t>
  </si>
  <si>
    <t>LA CUMBRE</t>
  </si>
  <si>
    <t>LA VICTORIA</t>
  </si>
  <si>
    <t>OBANDO</t>
  </si>
  <si>
    <t>PALMIRA</t>
  </si>
  <si>
    <t>PRADERA</t>
  </si>
  <si>
    <t>ROLDANILLO</t>
  </si>
  <si>
    <t>SAN PEDRO</t>
  </si>
  <si>
    <t>SEVILLA</t>
  </si>
  <si>
    <t>TORO</t>
  </si>
  <si>
    <t>TULUÁ</t>
  </si>
  <si>
    <t>VERSALLES</t>
  </si>
  <si>
    <t>YOTOCO</t>
  </si>
  <si>
    <t>YUMBO</t>
  </si>
  <si>
    <t>ARAUCA</t>
  </si>
  <si>
    <t>ARAUQUITA</t>
  </si>
  <si>
    <t>CRAVO NORTE</t>
  </si>
  <si>
    <t>FORTUL</t>
  </si>
  <si>
    <t>PUERTO RONDÓN</t>
  </si>
  <si>
    <t>SARAVENA</t>
  </si>
  <si>
    <t>TAME</t>
  </si>
  <si>
    <t>CASANARE</t>
  </si>
  <si>
    <t>YOPAL</t>
  </si>
  <si>
    <t>AGUAZUL</t>
  </si>
  <si>
    <t>HATO COROZAL</t>
  </si>
  <si>
    <t>MONTERREY</t>
  </si>
  <si>
    <t>NUNCHÍA</t>
  </si>
  <si>
    <t>PAZ DE ARIPORO</t>
  </si>
  <si>
    <t>PORE</t>
  </si>
  <si>
    <t>RECETOR</t>
  </si>
  <si>
    <t>SÁCAMA</t>
  </si>
  <si>
    <t>SAN LUIS DE PALENQUE</t>
  </si>
  <si>
    <t>TÁMARA</t>
  </si>
  <si>
    <t>TAURAMENA</t>
  </si>
  <si>
    <t>TRINIDAD</t>
  </si>
  <si>
    <t>PUTUMAYO</t>
  </si>
  <si>
    <t>MOCOA</t>
  </si>
  <si>
    <t>ORITO</t>
  </si>
  <si>
    <t>PUERTO ASÍS</t>
  </si>
  <si>
    <t>PUERTO CAICEDO</t>
  </si>
  <si>
    <t>PUERTO GUZMÁN</t>
  </si>
  <si>
    <t>PUERTO LEGUÍZAMO</t>
  </si>
  <si>
    <t>SIBUNDOY</t>
  </si>
  <si>
    <t>SANTIAGO</t>
  </si>
  <si>
    <t>VALLE DEL GUAMUEZ</t>
  </si>
  <si>
    <t>GUAINÍA</t>
  </si>
  <si>
    <t>INÍRIDA</t>
  </si>
  <si>
    <t>GUAVIARE</t>
  </si>
  <si>
    <t>SAN JOSÉ DEL GUAVIARE</t>
  </si>
  <si>
    <t>MIRAFLORES</t>
  </si>
  <si>
    <t>VICHADA</t>
  </si>
  <si>
    <t>PUERTO CARREÑO</t>
  </si>
  <si>
    <t>SANTA ROSALÍA</t>
  </si>
  <si>
    <t>SANTA ROSA DEL SUR</t>
  </si>
  <si>
    <t>SIMITÍ</t>
  </si>
  <si>
    <t>SABOYÁ</t>
  </si>
  <si>
    <t>CAJICÁ</t>
  </si>
  <si>
    <t>FÚQUENE</t>
  </si>
  <si>
    <t>TIBACUY</t>
  </si>
  <si>
    <t>ZIPAQUIRÁ</t>
  </si>
  <si>
    <t>SANTA MARTA</t>
  </si>
  <si>
    <t>FUNDACIÓN</t>
  </si>
  <si>
    <t>ANDALUCÍA</t>
  </si>
  <si>
    <t>CIUDAD BOLÍVAR</t>
  </si>
  <si>
    <t>HISPANIA</t>
  </si>
  <si>
    <t>MACEO</t>
  </si>
  <si>
    <t>PUERTO BERRÍO</t>
  </si>
  <si>
    <t>PUERTO TRIUNFO</t>
  </si>
  <si>
    <t>REMEDIOS</t>
  </si>
  <si>
    <t>SAN ROQUE</t>
  </si>
  <si>
    <t>CANDELARIA</t>
  </si>
  <si>
    <t>PALMAR DE VARELA</t>
  </si>
  <si>
    <t>SANTA LUCÍA</t>
  </si>
  <si>
    <t>SANTO TOMÁS</t>
  </si>
  <si>
    <t>ARENAL</t>
  </si>
  <si>
    <t>BARRANCO DE LOBA</t>
  </si>
  <si>
    <t>CANTAGALLO</t>
  </si>
  <si>
    <t>MARGARITA</t>
  </si>
  <si>
    <t>SANTA CRUZ DE MOMPOX</t>
  </si>
  <si>
    <t>REGIDOR</t>
  </si>
  <si>
    <t>SAN CRISTÓBAL</t>
  </si>
  <si>
    <t>SAN FERNANDO</t>
  </si>
  <si>
    <t>TALAIGUA NUEVO</t>
  </si>
  <si>
    <t>TURBANÁ</t>
  </si>
  <si>
    <t>ZAMBRANO</t>
  </si>
  <si>
    <t>CHINAVITA</t>
  </si>
  <si>
    <t>CORRALES</t>
  </si>
  <si>
    <t>CUÍTIVA</t>
  </si>
  <si>
    <t>CHIVOR</t>
  </si>
  <si>
    <t>DUITAMA</t>
  </si>
  <si>
    <t>FIRAVITOBA</t>
  </si>
  <si>
    <t>FLORESTA</t>
  </si>
  <si>
    <t>GACHANTIVÁ</t>
  </si>
  <si>
    <t>GUATEQUE</t>
  </si>
  <si>
    <t>GUAYATÁ</t>
  </si>
  <si>
    <t>IZA</t>
  </si>
  <si>
    <t>MONGUA</t>
  </si>
  <si>
    <t>MONGUÍ</t>
  </si>
  <si>
    <t>OTANCHE</t>
  </si>
  <si>
    <t>PUERTO BOYACÁ</t>
  </si>
  <si>
    <t>SAN MIGUEL DE SEMA</t>
  </si>
  <si>
    <t>SAN PABLO DE BORBUR</t>
  </si>
  <si>
    <t>SANTA ROSA DE VITERBO</t>
  </si>
  <si>
    <t>SOGAMOSO</t>
  </si>
  <si>
    <t>TASCO</t>
  </si>
  <si>
    <t>TENZA</t>
  </si>
  <si>
    <t>TINJACÁ</t>
  </si>
  <si>
    <t>TOGÜÍ</t>
  </si>
  <si>
    <t>TÓPAGA</t>
  </si>
  <si>
    <t>TUNUNGUÁ</t>
  </si>
  <si>
    <t>TUTA</t>
  </si>
  <si>
    <t>FILADELFIA</t>
  </si>
  <si>
    <t>SUPÍA</t>
  </si>
  <si>
    <t>CHIMICHAGUA</t>
  </si>
  <si>
    <t>CHIRIGUANÁ</t>
  </si>
  <si>
    <t>EL PASO</t>
  </si>
  <si>
    <t>GAMARRA</t>
  </si>
  <si>
    <t>GONZÁLEZ</t>
  </si>
  <si>
    <t>SAN ALBERTO</t>
  </si>
  <si>
    <t>AYAPEL</t>
  </si>
  <si>
    <t>LA APARTADA</t>
  </si>
  <si>
    <t>PURÍSIMA DE LA CONCEPCIÓN</t>
  </si>
  <si>
    <t>SAN ANDRÉS DE SOTAVENTO</t>
  </si>
  <si>
    <t>SAN ANTERO</t>
  </si>
  <si>
    <t>TUCHÍN</t>
  </si>
  <si>
    <t>COTA</t>
  </si>
  <si>
    <t>CUCUNUBÁ</t>
  </si>
  <si>
    <t>EL ROSAL</t>
  </si>
  <si>
    <t>FUNZA</t>
  </si>
  <si>
    <t>LENGUAZAQUE</t>
  </si>
  <si>
    <t>MANTA</t>
  </si>
  <si>
    <t>SUBACHOQUE</t>
  </si>
  <si>
    <t>SUTATAUSA</t>
  </si>
  <si>
    <t>LA JAGUA DEL PILAR</t>
  </si>
  <si>
    <t>ALGARROBO</t>
  </si>
  <si>
    <t>CERRO DE SAN ANTONIO</t>
  </si>
  <si>
    <t>CHIVOLO</t>
  </si>
  <si>
    <t>NUEVA GRANADA</t>
  </si>
  <si>
    <t>PEDRAZA</t>
  </si>
  <si>
    <t>PIJIÑO DEL CARMEN</t>
  </si>
  <si>
    <t>PUEBLOVIEJO</t>
  </si>
  <si>
    <t>SAN SEBASTIÁN DE BUENAVISTA</t>
  </si>
  <si>
    <t>SANTA ANA</t>
  </si>
  <si>
    <t>SANTA BÁRBARA DE PINTO</t>
  </si>
  <si>
    <t>SITIONUEVO</t>
  </si>
  <si>
    <t>TENERIFE</t>
  </si>
  <si>
    <t>ZAPAYÁN</t>
  </si>
  <si>
    <t>CABUYARO</t>
  </si>
  <si>
    <t>CUBARRAL</t>
  </si>
  <si>
    <t>MESETAS</t>
  </si>
  <si>
    <t>BOCHALEMA</t>
  </si>
  <si>
    <t>BUCARASICA</t>
  </si>
  <si>
    <t>CÁCOTA</t>
  </si>
  <si>
    <t>CONVENCIÓN</t>
  </si>
  <si>
    <t>CUCUTILLA</t>
  </si>
  <si>
    <t>EL TARRA</t>
  </si>
  <si>
    <t>LABATECA</t>
  </si>
  <si>
    <t>LA ESPERANZA</t>
  </si>
  <si>
    <t>LOS PATIOS</t>
  </si>
  <si>
    <t>OCAÑA</t>
  </si>
  <si>
    <t>PAMPLONITA</t>
  </si>
  <si>
    <t>RAGONVALIA</t>
  </si>
  <si>
    <t>SAN CALIXTO</t>
  </si>
  <si>
    <t>SARDINATA</t>
  </si>
  <si>
    <t>VILLA DEL ROSARIO</t>
  </si>
  <si>
    <t>CIRCASIA</t>
  </si>
  <si>
    <t>LA TEBAIDA</t>
  </si>
  <si>
    <t>AGUADA</t>
  </si>
  <si>
    <t>CALIFORNIA</t>
  </si>
  <si>
    <t>CHARALÁ</t>
  </si>
  <si>
    <t>CHIPATÁ</t>
  </si>
  <si>
    <t>CONTRATACIÓN</t>
  </si>
  <si>
    <t>EL GUACAMAYO</t>
  </si>
  <si>
    <t>GÁMBITA</t>
  </si>
  <si>
    <t>GUAVATÁ</t>
  </si>
  <si>
    <t>JESÚS MARÍA</t>
  </si>
  <si>
    <t>PALMAR</t>
  </si>
  <si>
    <t>PUENTE NACIONAL</t>
  </si>
  <si>
    <t>PUERTO PARRA</t>
  </si>
  <si>
    <t>SAN BENITO</t>
  </si>
  <si>
    <t>SAN JOAQUÍN</t>
  </si>
  <si>
    <t>SUAITA</t>
  </si>
  <si>
    <t>VETAS</t>
  </si>
  <si>
    <t>EL ROBLE</t>
  </si>
  <si>
    <t>MORROA</t>
  </si>
  <si>
    <t>SAN JUAN DE BETULIA</t>
  </si>
  <si>
    <t>SAN LUIS DE SINCÉ</t>
  </si>
  <si>
    <t>MANÍ</t>
  </si>
  <si>
    <t>OROCUÉ</t>
  </si>
  <si>
    <t>BELMIRA</t>
  </si>
  <si>
    <t>COPACABANA</t>
  </si>
  <si>
    <t>ENTRERRÍOS</t>
  </si>
  <si>
    <t>GIRARDOTA</t>
  </si>
  <si>
    <t>SALGAR</t>
  </si>
  <si>
    <t>SAN FRANCISCO</t>
  </si>
  <si>
    <t>VALDIVIA</t>
  </si>
  <si>
    <t>BERBEO</t>
  </si>
  <si>
    <t>BELALCÁZAR</t>
  </si>
  <si>
    <t>CHINCHINÁ</t>
  </si>
  <si>
    <t>LA DORADA</t>
  </si>
  <si>
    <t>NORCASIA</t>
  </si>
  <si>
    <t>VITERBO</t>
  </si>
  <si>
    <t>SAN SEBASTIÁN</t>
  </si>
  <si>
    <t>NILO</t>
  </si>
  <si>
    <t>ALTO BAUDÓ</t>
  </si>
  <si>
    <t>Baraya</t>
  </si>
  <si>
    <t>LOS ANDES</t>
  </si>
  <si>
    <t>MARSELLA</t>
  </si>
  <si>
    <t>SANTUARIO</t>
  </si>
  <si>
    <t>MELGAR</t>
  </si>
  <si>
    <t>RONCESVALLES</t>
  </si>
  <si>
    <t>TRUJILLO</t>
  </si>
  <si>
    <t>AMAGÁ</t>
  </si>
  <si>
    <t>Tello</t>
  </si>
  <si>
    <t>Guamo</t>
  </si>
  <si>
    <t>FREDONIA</t>
  </si>
  <si>
    <t>PUEBLORRICO</t>
  </si>
  <si>
    <t>CHACHAGÜÍ</t>
  </si>
  <si>
    <t>EL PEÑOL</t>
  </si>
  <si>
    <t>EL CAIRO</t>
  </si>
  <si>
    <t>RIOFRÍO</t>
  </si>
  <si>
    <t>ULLOA</t>
  </si>
  <si>
    <t>Enero - Diciembre de 2024</t>
  </si>
  <si>
    <t>BELLO</t>
  </si>
  <si>
    <t>CAMPAMENTO</t>
  </si>
  <si>
    <t>EL CARMEN DE VIBORAL</t>
  </si>
  <si>
    <t>CAROLINA</t>
  </si>
  <si>
    <t>CISNEROS</t>
  </si>
  <si>
    <t>DONMATÍAS</t>
  </si>
  <si>
    <t>GÓMEZ PLATA</t>
  </si>
  <si>
    <t>GUATAPÉ</t>
  </si>
  <si>
    <t>HELICONIA</t>
  </si>
  <si>
    <t>ITUANGO</t>
  </si>
  <si>
    <t>EL SANTUARIO</t>
  </si>
  <si>
    <t>PAZ DE RÍO</t>
  </si>
  <si>
    <t>CARTAGENA DEL CHAIRÁ</t>
  </si>
  <si>
    <t>SOLANO</t>
  </si>
  <si>
    <t>VALPARAÍSO</t>
  </si>
  <si>
    <t>AGUA DE DIOS</t>
  </si>
  <si>
    <t>BITUIMA</t>
  </si>
  <si>
    <t>BOJACÁ</t>
  </si>
  <si>
    <t>GACHANCIPÁ</t>
  </si>
  <si>
    <t>MADRID</t>
  </si>
  <si>
    <t>NEMOCÓN</t>
  </si>
  <si>
    <t>APULO</t>
  </si>
  <si>
    <t>SOPÓ</t>
  </si>
  <si>
    <t>ACANDÍ</t>
  </si>
  <si>
    <t>EL CARMEN DE ATRATO</t>
  </si>
  <si>
    <t>ELÍAS</t>
  </si>
  <si>
    <t>YAGUARÁ</t>
  </si>
  <si>
    <t>CUMBITARA</t>
  </si>
  <si>
    <t>FLANDES</t>
  </si>
  <si>
    <t>GINEBRA</t>
  </si>
  <si>
    <t>EL RETORNO</t>
  </si>
  <si>
    <t>LA PRIMAVERA</t>
  </si>
  <si>
    <t>TOTAL</t>
  </si>
  <si>
    <t>URABÁ ANTIOQUEÑO</t>
  </si>
  <si>
    <t>SAN PEDRO DE URABA</t>
  </si>
  <si>
    <t>SUR DEL TOLIMA</t>
  </si>
  <si>
    <t>SUR DE CÓRDOBA</t>
  </si>
  <si>
    <t>SAN JOSE DE URE</t>
  </si>
  <si>
    <t>SUR DE BOLÍVAR</t>
  </si>
  <si>
    <t>SIERRA NEVADA-PERIJÁ-ZONA BANANERA</t>
  </si>
  <si>
    <t>MANAURE</t>
  </si>
  <si>
    <t>VILLAGARZÓN</t>
  </si>
  <si>
    <t>LEGUÍZAMO</t>
  </si>
  <si>
    <t>SAN ANDRES DE TUMACO</t>
  </si>
  <si>
    <t>PACÍFICO Y FRONTERA NARIÑENSE</t>
  </si>
  <si>
    <t>ROBERTO PAYÁN</t>
  </si>
  <si>
    <t>FRANCISCO PIZARRO</t>
  </si>
  <si>
    <t>MOSQUERA</t>
  </si>
  <si>
    <t>MAGÜI</t>
  </si>
  <si>
    <t>LA TOLA</t>
  </si>
  <si>
    <t>BARBACOAS</t>
  </si>
  <si>
    <t>PACÍFICO MEDIO</t>
  </si>
  <si>
    <t>LÓPEZ</t>
  </si>
  <si>
    <t>GUAPI</t>
  </si>
  <si>
    <t>TOLÚ VIEJO</t>
  </si>
  <si>
    <t>MONTES DE MARÍA</t>
  </si>
  <si>
    <t>SAN ANTONIO DE PALMITO</t>
  </si>
  <si>
    <t>COLOSO</t>
  </si>
  <si>
    <t>MACARENA GUAVIARE</t>
  </si>
  <si>
    <t>VISTA HERMOSA</t>
  </si>
  <si>
    <t>CUENCA DEL CAGUÁN Y PIEDEMONTE CAQUETEÑO</t>
  </si>
  <si>
    <t>MORELIA</t>
  </si>
  <si>
    <t>EL PAUJIL</t>
  </si>
  <si>
    <t>EL DONCELLO</t>
  </si>
  <si>
    <t>CURILLO</t>
  </si>
  <si>
    <t>SIPÍ</t>
  </si>
  <si>
    <t>MEDIO ATRATO</t>
  </si>
  <si>
    <t>EL LITORAL DEL SAN JUAN</t>
  </si>
  <si>
    <t>CONDOTO</t>
  </si>
  <si>
    <t>CARMEN DEL DARIEN</t>
  </si>
  <si>
    <t>BOJAYA</t>
  </si>
  <si>
    <t>VIGÍA DEL FUERTE</t>
  </si>
  <si>
    <t>MURINDÓ</t>
  </si>
  <si>
    <t>CATATUMBO</t>
  </si>
  <si>
    <t>BAJO CAUCA Y NORDESTE ANTIOQUEÑO</t>
  </si>
  <si>
    <t>SEGOVIA</t>
  </si>
  <si>
    <t>ANORÍ</t>
  </si>
  <si>
    <t>ALTO PATÍA Y NORTE DEL CAUCA</t>
  </si>
  <si>
    <t>LEIVA</t>
  </si>
  <si>
    <t>EL ROSARIO</t>
  </si>
  <si>
    <t>TORIBIO</t>
  </si>
  <si>
    <t>PIENDAMÓ</t>
  </si>
  <si>
    <t>Área asegurada pequeños productores</t>
  </si>
  <si>
    <t>Área total asegurada</t>
  </si>
  <si>
    <t>Nombre
Municipio</t>
  </si>
  <si>
    <t>Codigo
Municipio</t>
  </si>
  <si>
    <t>Nombre
Departamento</t>
  </si>
  <si>
    <t>Codigo
Departamento</t>
  </si>
  <si>
    <t>NombreSubregion</t>
  </si>
  <si>
    <t>Codigo
Subregión</t>
  </si>
  <si>
    <t>Área asegurada pequeños productores 
desagregada por sexo</t>
  </si>
  <si>
    <t>Porcentaje de hectáreas con seguro de cosecha subsidiado para la producción de la economía campesina, familiar y comunitaria en municipios PDET</t>
  </si>
  <si>
    <t xml:space="preserve">A.455P </t>
  </si>
  <si>
    <t>FORMATO REGISTRO DE AVANCE MUNICIPIOS PDET</t>
  </si>
  <si>
    <t xml:space="preserve"> Enero 2023 - Diciembre 2024 </t>
  </si>
  <si>
    <t>Total</t>
  </si>
  <si>
    <t>PUEBLO RICO</t>
  </si>
  <si>
    <t>HERRÁN</t>
  </si>
  <si>
    <t>TELLO</t>
  </si>
  <si>
    <t>MONTEBELLO</t>
  </si>
  <si>
    <t>Valor
 Subsidio</t>
  </si>
  <si>
    <t>Valor
 Crédito</t>
  </si>
  <si>
    <t>Cantidad</t>
  </si>
  <si>
    <t>Porcentaje mujeres que accedieron a la LEC Reforma Agraria Compra de Tierras</t>
  </si>
  <si>
    <t>MUJER</t>
  </si>
  <si>
    <t>HOMBRE</t>
  </si>
  <si>
    <t>Departamento - Municipio</t>
  </si>
  <si>
    <t>Porcentaje mujeres que accedieron a la LEC  Reforma Agraria Compra de Tierras</t>
  </si>
  <si>
    <t>Número de mujeres que accedieron a la LEC  Reforma Agraria Compra de Tierras</t>
  </si>
  <si>
    <t>Fecha de corte reporte</t>
  </si>
  <si>
    <t>Total de personas naturales que accedieron a la LEC  Reforma Agraria Compra de Tierras</t>
  </si>
  <si>
    <t>(Valores en $ millones)</t>
  </si>
  <si>
    <t>Período:  Enero 2024 - Diciembre 2024</t>
  </si>
  <si>
    <t>Detalle por Género del Beneficiario</t>
  </si>
  <si>
    <t>Programa: LEC 2024 REFORMA AGRARIA COMPRA DE TIERRAS</t>
  </si>
  <si>
    <t>COLOCACIÓN PERÍODO POR DEPARTAMENTO - MUNICIPIO</t>
  </si>
  <si>
    <t>Indicador A.G.5 Porcentaje de mujeres que acceden a líneas de crédito especial para la compra de tierras</t>
  </si>
  <si>
    <t>CUMARIBO</t>
  </si>
  <si>
    <t>MITÚ</t>
  </si>
  <si>
    <t>VAUPÉS</t>
  </si>
  <si>
    <t>ZARZAL</t>
  </si>
  <si>
    <t>VIJES</t>
  </si>
  <si>
    <t>SANTIAGO DE CALI</t>
  </si>
  <si>
    <t>JAMUNDÍ</t>
  </si>
  <si>
    <t>CALIMA</t>
  </si>
  <si>
    <t>MURILLO</t>
  </si>
  <si>
    <t>HONDA</t>
  </si>
  <si>
    <t>GUAMO</t>
  </si>
  <si>
    <t>CARMEN DE APICALÁ</t>
  </si>
  <si>
    <t>ALPUJARRA</t>
  </si>
  <si>
    <t>PROVIDENCIA</t>
  </si>
  <si>
    <t>SAN ANDRÉS, PROVIDENCIA Y SANTA CATALINA</t>
  </si>
  <si>
    <t>DOSQUEBRADAS</t>
  </si>
  <si>
    <t>SALENTO</t>
  </si>
  <si>
    <t>DURANIA</t>
  </si>
  <si>
    <t>MAGÜÍ</t>
  </si>
  <si>
    <t>LA LLANADA</t>
  </si>
  <si>
    <t>IMUÉS</t>
  </si>
  <si>
    <t>FUNES</t>
  </si>
  <si>
    <t>URIBIA</t>
  </si>
  <si>
    <t>HATONUEVO</t>
  </si>
  <si>
    <t>EL MOLINO</t>
  </si>
  <si>
    <t>PAICOL</t>
  </si>
  <si>
    <t>BARAYA</t>
  </si>
  <si>
    <t>ZIPACÓN</t>
  </si>
  <si>
    <t>VILLAGÓMEZ</t>
  </si>
  <si>
    <t>VIANÍ</t>
  </si>
  <si>
    <t>ÚTICA</t>
  </si>
  <si>
    <t>TOCANCIPÁ</t>
  </si>
  <si>
    <t>TABIO</t>
  </si>
  <si>
    <t>SASAIMA</t>
  </si>
  <si>
    <t>PULÍ</t>
  </si>
  <si>
    <t>NIMAIMA</t>
  </si>
  <si>
    <t>GUAYABETAL</t>
  </si>
  <si>
    <t>GUATAQUÍ</t>
  </si>
  <si>
    <t>GUASCA</t>
  </si>
  <si>
    <t>GIRARDOT</t>
  </si>
  <si>
    <t>GAMA</t>
  </si>
  <si>
    <t>GACHALÁ</t>
  </si>
  <si>
    <t>CHÍA</t>
  </si>
  <si>
    <t>CHAGUANÍ</t>
  </si>
  <si>
    <t>BELTRÁN</t>
  </si>
  <si>
    <t>SAN JOSÉ DE URÉ</t>
  </si>
  <si>
    <t>UNIÓN PANAMERICANA</t>
  </si>
  <si>
    <t>SAN JOSÉ DEL PALMAR</t>
  </si>
  <si>
    <t>RÍO QUITO</t>
  </si>
  <si>
    <t>RÍO IRÓ</t>
  </si>
  <si>
    <t>NUQUÍ</t>
  </si>
  <si>
    <t>NUEVO BELÉN DE BAJIRÁ</t>
  </si>
  <si>
    <t>MEDIO BAUDÓ</t>
  </si>
  <si>
    <t>JURADÓ</t>
  </si>
  <si>
    <t>CÉRTEGUI</t>
  </si>
  <si>
    <t>BOJAYÁ</t>
  </si>
  <si>
    <t>BAJO BAUDÓ</t>
  </si>
  <si>
    <t>BAGADÓ</t>
  </si>
  <si>
    <t>ATRATO</t>
  </si>
  <si>
    <t>TORIBÍO</t>
  </si>
  <si>
    <t>PUERTO TEJADA</t>
  </si>
  <si>
    <t>LÓPEZ DE MICAY</t>
  </si>
  <si>
    <t>LA SALINA</t>
  </si>
  <si>
    <t>CHÁMEZA</t>
  </si>
  <si>
    <t>MARULANDA</t>
  </si>
  <si>
    <t>SUSACÓN</t>
  </si>
  <si>
    <t>SOCHA</t>
  </si>
  <si>
    <t>SATIVASUR</t>
  </si>
  <si>
    <t>SATIVANORTE</t>
  </si>
  <si>
    <t>SAN LUIS DE GACENO</t>
  </si>
  <si>
    <t>PISBA</t>
  </si>
  <si>
    <t>PANQUEBA</t>
  </si>
  <si>
    <t>PAJARITO</t>
  </si>
  <si>
    <t>LA UVITA</t>
  </si>
  <si>
    <t>GUACAMAYAS</t>
  </si>
  <si>
    <t>EL ESPINO</t>
  </si>
  <si>
    <t>COPER</t>
  </si>
  <si>
    <t>BUSBANZÁ</t>
  </si>
  <si>
    <t>SOPLAVIENTO</t>
  </si>
  <si>
    <t>USIACURÍ</t>
  </si>
  <si>
    <t>SUAN</t>
  </si>
  <si>
    <t>SABANAGRANDE</t>
  </si>
  <si>
    <t>POLONUEVO</t>
  </si>
  <si>
    <t>GALAPA</t>
  </si>
  <si>
    <t>BARRANQUILLA</t>
  </si>
  <si>
    <t>BARANOA</t>
  </si>
  <si>
    <t>TITIRIBÍ</t>
  </si>
  <si>
    <t>TÁMESIS</t>
  </si>
  <si>
    <t>SAN JOSÉ DE LA MONTAÑA</t>
  </si>
  <si>
    <t>SABANETA</t>
  </si>
  <si>
    <t>PUERTO NARE</t>
  </si>
  <si>
    <t>PEÑOL</t>
  </si>
  <si>
    <t>OLAYA</t>
  </si>
  <si>
    <t>LA PINTADA</t>
  </si>
  <si>
    <t>LA ESTRELLA</t>
  </si>
  <si>
    <t>ITAGÜÍ</t>
  </si>
  <si>
    <t>ENVIGADO</t>
  </si>
  <si>
    <t>COCORNÁ</t>
  </si>
  <si>
    <t>CARAMANTA</t>
  </si>
  <si>
    <t>CARACOLÍ</t>
  </si>
  <si>
    <t>ANGELÓPOLIS</t>
  </si>
  <si>
    <t>ABRIAQUÍ</t>
  </si>
  <si>
    <t>TARAPACÁ</t>
  </si>
  <si>
    <t>PUERTO ALEGRÍA</t>
  </si>
  <si>
    <t>LETICIA</t>
  </si>
  <si>
    <t>AMAZONAS</t>
  </si>
  <si>
    <t>Valor Crédito</t>
  </si>
  <si>
    <t>Porcentaje mujeres que obtuvieron crédito blando</t>
  </si>
  <si>
    <t>Porcentaje mujeres pequeñas productoras que obtuvieron crédito blando</t>
  </si>
  <si>
    <t>Número de mujeres pequeñas productoras que obtuvieron crédito blando</t>
  </si>
  <si>
    <t>Total de personas naturales (hombres + mujeres) pequeñas productoras que accedieron a crédito blando</t>
  </si>
  <si>
    <t>(Valores en $)</t>
  </si>
  <si>
    <t>Tipo de Productor: Pequeño Productor (Incluye PPIB)</t>
  </si>
  <si>
    <t>Periodo: Enero - Diciembre 2024</t>
  </si>
  <si>
    <t xml:space="preserve">CRÉDITOS OTORGADOS POR DEPARTAMENTO - MUNICIPIO
</t>
  </si>
  <si>
    <t>Indicador A.G.18 - Porcentaje de mujeres que obtuvieron el crédito blando</t>
  </si>
  <si>
    <t>Código DIVIPOLA Departamento - Municipio</t>
  </si>
  <si>
    <t>Dato Departamental - Municipal</t>
  </si>
  <si>
    <t>Masculino</t>
  </si>
  <si>
    <t>Femenino</t>
  </si>
  <si>
    <t>GENERAL</t>
  </si>
  <si>
    <t>05</t>
  </si>
  <si>
    <t>05001</t>
  </si>
  <si>
    <t>05042</t>
  </si>
  <si>
    <t>05045</t>
  </si>
  <si>
    <t>05120</t>
  </si>
  <si>
    <t>05138</t>
  </si>
  <si>
    <t>05142</t>
  </si>
  <si>
    <t>05150</t>
  </si>
  <si>
    <t>05154</t>
  </si>
  <si>
    <t>05172</t>
  </si>
  <si>
    <t>05264</t>
  </si>
  <si>
    <t>05318</t>
  </si>
  <si>
    <t>05376</t>
  </si>
  <si>
    <t>05490</t>
  </si>
  <si>
    <t>05576</t>
  </si>
  <si>
    <t>05579</t>
  </si>
  <si>
    <t>05585</t>
  </si>
  <si>
    <t>05615</t>
  </si>
  <si>
    <t>05628</t>
  </si>
  <si>
    <t>05686</t>
  </si>
  <si>
    <t>05690</t>
  </si>
  <si>
    <t>05761</t>
  </si>
  <si>
    <t>05809</t>
  </si>
  <si>
    <t>05837</t>
  </si>
  <si>
    <t>05856</t>
  </si>
  <si>
    <t>05893</t>
  </si>
  <si>
    <t>08</t>
  </si>
  <si>
    <t>08001</t>
  </si>
  <si>
    <t>08372</t>
  </si>
  <si>
    <t>11</t>
  </si>
  <si>
    <t>11001</t>
  </si>
  <si>
    <t>13</t>
  </si>
  <si>
    <t>13001</t>
  </si>
  <si>
    <t>13160</t>
  </si>
  <si>
    <t>13188</t>
  </si>
  <si>
    <t>13222</t>
  </si>
  <si>
    <t>13244</t>
  </si>
  <si>
    <t>13442</t>
  </si>
  <si>
    <t>13657</t>
  </si>
  <si>
    <t>13836</t>
  </si>
  <si>
    <t>15</t>
  </si>
  <si>
    <t>15001</t>
  </si>
  <si>
    <t>15047</t>
  </si>
  <si>
    <t>15087</t>
  </si>
  <si>
    <t>15104</t>
  </si>
  <si>
    <t>15109</t>
  </si>
  <si>
    <t>15176</t>
  </si>
  <si>
    <t>15187</t>
  </si>
  <si>
    <t>15238</t>
  </si>
  <si>
    <t>15276</t>
  </si>
  <si>
    <t>15299</t>
  </si>
  <si>
    <t>15367</t>
  </si>
  <si>
    <t>15401</t>
  </si>
  <si>
    <t>15407</t>
  </si>
  <si>
    <t>15425</t>
  </si>
  <si>
    <t>15455</t>
  </si>
  <si>
    <t>15469</t>
  </si>
  <si>
    <t>15476</t>
  </si>
  <si>
    <t>15491</t>
  </si>
  <si>
    <t>15494</t>
  </si>
  <si>
    <t>15507</t>
  </si>
  <si>
    <t>15516</t>
  </si>
  <si>
    <t>15518</t>
  </si>
  <si>
    <t>15522</t>
  </si>
  <si>
    <t>15531</t>
  </si>
  <si>
    <t>15542</t>
  </si>
  <si>
    <t>15572</t>
  </si>
  <si>
    <t>15599</t>
  </si>
  <si>
    <t>15600</t>
  </si>
  <si>
    <t>15646</t>
  </si>
  <si>
    <t>15660</t>
  </si>
  <si>
    <t>15664</t>
  </si>
  <si>
    <t>15667</t>
  </si>
  <si>
    <t>15681</t>
  </si>
  <si>
    <t>15686</t>
  </si>
  <si>
    <t>15720</t>
  </si>
  <si>
    <t>15753</t>
  </si>
  <si>
    <t>15759</t>
  </si>
  <si>
    <t>15790</t>
  </si>
  <si>
    <t>15804</t>
  </si>
  <si>
    <t>15806</t>
  </si>
  <si>
    <t>15814</t>
  </si>
  <si>
    <t>15816</t>
  </si>
  <si>
    <t>15842</t>
  </si>
  <si>
    <t>15861</t>
  </si>
  <si>
    <t>15879</t>
  </si>
  <si>
    <t>15897</t>
  </si>
  <si>
    <t>17</t>
  </si>
  <si>
    <t>17042</t>
  </si>
  <si>
    <t>17088</t>
  </si>
  <si>
    <t>17174</t>
  </si>
  <si>
    <t>17380</t>
  </si>
  <si>
    <t>17486</t>
  </si>
  <si>
    <t>17513</t>
  </si>
  <si>
    <t>17614</t>
  </si>
  <si>
    <t>17662</t>
  </si>
  <si>
    <t>17665</t>
  </si>
  <si>
    <t>17877</t>
  </si>
  <si>
    <t>18</t>
  </si>
  <si>
    <t>18001</t>
  </si>
  <si>
    <t>18094</t>
  </si>
  <si>
    <t>18205</t>
  </si>
  <si>
    <t>18247</t>
  </si>
  <si>
    <t>18256</t>
  </si>
  <si>
    <t>18410</t>
  </si>
  <si>
    <t>18592</t>
  </si>
  <si>
    <t>18610</t>
  </si>
  <si>
    <t>18753</t>
  </si>
  <si>
    <t>19</t>
  </si>
  <si>
    <t>19001</t>
  </si>
  <si>
    <t>19075</t>
  </si>
  <si>
    <t>19110</t>
  </si>
  <si>
    <t>19130</t>
  </si>
  <si>
    <t>19137</t>
  </si>
  <si>
    <t>19142</t>
  </si>
  <si>
    <t>19212</t>
  </si>
  <si>
    <t>19256</t>
  </si>
  <si>
    <t>19450</t>
  </si>
  <si>
    <t>19455</t>
  </si>
  <si>
    <t>19473</t>
  </si>
  <si>
    <t>19532</t>
  </si>
  <si>
    <t>19548</t>
  </si>
  <si>
    <t>19573</t>
  </si>
  <si>
    <t>19585</t>
  </si>
  <si>
    <t>19698</t>
  </si>
  <si>
    <t>19743</t>
  </si>
  <si>
    <t>19760</t>
  </si>
  <si>
    <t>19807</t>
  </si>
  <si>
    <t>19809</t>
  </si>
  <si>
    <t>19821</t>
  </si>
  <si>
    <t>19824</t>
  </si>
  <si>
    <t>20</t>
  </si>
  <si>
    <t>20001</t>
  </si>
  <si>
    <t>20011</t>
  </si>
  <si>
    <t>20570</t>
  </si>
  <si>
    <t>23</t>
  </si>
  <si>
    <t>23001</t>
  </si>
  <si>
    <t>23162</t>
  </si>
  <si>
    <t>23417</t>
  </si>
  <si>
    <t>23660</t>
  </si>
  <si>
    <t>23807</t>
  </si>
  <si>
    <t>25</t>
  </si>
  <si>
    <t>25035</t>
  </si>
  <si>
    <t>25123</t>
  </si>
  <si>
    <t>25245</t>
  </si>
  <si>
    <t>25269</t>
  </si>
  <si>
    <t>25322</t>
  </si>
  <si>
    <t>25326</t>
  </si>
  <si>
    <t>25488</t>
  </si>
  <si>
    <t>25513</t>
  </si>
  <si>
    <t>25530</t>
  </si>
  <si>
    <t>25572</t>
  </si>
  <si>
    <t>25596</t>
  </si>
  <si>
    <t>25599</t>
  </si>
  <si>
    <t>25658</t>
  </si>
  <si>
    <t>25777</t>
  </si>
  <si>
    <t>25799</t>
  </si>
  <si>
    <t>25873</t>
  </si>
  <si>
    <t>25878</t>
  </si>
  <si>
    <t>27</t>
  </si>
  <si>
    <t>27001</t>
  </si>
  <si>
    <t>27160</t>
  </si>
  <si>
    <t>27450</t>
  </si>
  <si>
    <t>27495</t>
  </si>
  <si>
    <t>41</t>
  </si>
  <si>
    <t>41001</t>
  </si>
  <si>
    <t>41006</t>
  </si>
  <si>
    <t>41020</t>
  </si>
  <si>
    <t>41298</t>
  </si>
  <si>
    <t>41306</t>
  </si>
  <si>
    <t>41359</t>
  </si>
  <si>
    <t>41551</t>
  </si>
  <si>
    <t>41660</t>
  </si>
  <si>
    <t>41668</t>
  </si>
  <si>
    <t>41770</t>
  </si>
  <si>
    <t>41791</t>
  </si>
  <si>
    <t>41799</t>
  </si>
  <si>
    <t>41801</t>
  </si>
  <si>
    <t>41807</t>
  </si>
  <si>
    <t>44</t>
  </si>
  <si>
    <t>44430</t>
  </si>
  <si>
    <t>44560</t>
  </si>
  <si>
    <t>47</t>
  </si>
  <si>
    <t>47001</t>
  </si>
  <si>
    <t>47551</t>
  </si>
  <si>
    <t>50</t>
  </si>
  <si>
    <t>50001</t>
  </si>
  <si>
    <t>50006</t>
  </si>
  <si>
    <t>50110</t>
  </si>
  <si>
    <t>50124</t>
  </si>
  <si>
    <t>50150</t>
  </si>
  <si>
    <t>50223</t>
  </si>
  <si>
    <t>50226</t>
  </si>
  <si>
    <t>50245</t>
  </si>
  <si>
    <t>50251</t>
  </si>
  <si>
    <t>50270</t>
  </si>
  <si>
    <t>50287</t>
  </si>
  <si>
    <t>50313</t>
  </si>
  <si>
    <t>50318</t>
  </si>
  <si>
    <t>50325</t>
  </si>
  <si>
    <t>50330</t>
  </si>
  <si>
    <t>50350</t>
  </si>
  <si>
    <t>50370</t>
  </si>
  <si>
    <t>50400</t>
  </si>
  <si>
    <t>50450</t>
  </si>
  <si>
    <t>50568</t>
  </si>
  <si>
    <t>50573</t>
  </si>
  <si>
    <t>50577</t>
  </si>
  <si>
    <t>50590</t>
  </si>
  <si>
    <t>50606</t>
  </si>
  <si>
    <t>50680</t>
  </si>
  <si>
    <t>50683</t>
  </si>
  <si>
    <t>50689</t>
  </si>
  <si>
    <t>50711</t>
  </si>
  <si>
    <t>52</t>
  </si>
  <si>
    <t>52001</t>
  </si>
  <si>
    <t>52019</t>
  </si>
  <si>
    <t>52051</t>
  </si>
  <si>
    <t>52079</t>
  </si>
  <si>
    <t>52083</t>
  </si>
  <si>
    <t>52110</t>
  </si>
  <si>
    <t>52203</t>
  </si>
  <si>
    <t>52207</t>
  </si>
  <si>
    <t>52215</t>
  </si>
  <si>
    <t>52224</t>
  </si>
  <si>
    <t>52233</t>
  </si>
  <si>
    <t>52240</t>
  </si>
  <si>
    <t>52256</t>
  </si>
  <si>
    <t>52258</t>
  </si>
  <si>
    <t>52260</t>
  </si>
  <si>
    <t>52317</t>
  </si>
  <si>
    <t>52320</t>
  </si>
  <si>
    <t>52323</t>
  </si>
  <si>
    <t>52354</t>
  </si>
  <si>
    <t>52356</t>
  </si>
  <si>
    <t>52378</t>
  </si>
  <si>
    <t>52381</t>
  </si>
  <si>
    <t>52390</t>
  </si>
  <si>
    <t>52399</t>
  </si>
  <si>
    <t>52405</t>
  </si>
  <si>
    <t>52411</t>
  </si>
  <si>
    <t>52427</t>
  </si>
  <si>
    <t>52435</t>
  </si>
  <si>
    <t>52480</t>
  </si>
  <si>
    <t>52506</t>
  </si>
  <si>
    <t>52520</t>
  </si>
  <si>
    <t>52540</t>
  </si>
  <si>
    <t>52573</t>
  </si>
  <si>
    <t>52585</t>
  </si>
  <si>
    <t>52678</t>
  </si>
  <si>
    <t>52683</t>
  </si>
  <si>
    <t>52685</t>
  </si>
  <si>
    <t>52687</t>
  </si>
  <si>
    <t>52693</t>
  </si>
  <si>
    <t>52696</t>
  </si>
  <si>
    <t>52720</t>
  </si>
  <si>
    <t>52788</t>
  </si>
  <si>
    <t>52835</t>
  </si>
  <si>
    <t>52885</t>
  </si>
  <si>
    <t>54</t>
  </si>
  <si>
    <t>54001</t>
  </si>
  <si>
    <t>54003</t>
  </si>
  <si>
    <t>54172</t>
  </si>
  <si>
    <t>54239</t>
  </si>
  <si>
    <t>54313</t>
  </si>
  <si>
    <t>54418</t>
  </si>
  <si>
    <t>54498</t>
  </si>
  <si>
    <t>54660</t>
  </si>
  <si>
    <t>54720</t>
  </si>
  <si>
    <t>54810</t>
  </si>
  <si>
    <t>54820</t>
  </si>
  <si>
    <t>63</t>
  </si>
  <si>
    <t>63001</t>
  </si>
  <si>
    <t>63130</t>
  </si>
  <si>
    <t>63272</t>
  </si>
  <si>
    <t>63594</t>
  </si>
  <si>
    <t>66</t>
  </si>
  <si>
    <t>66001</t>
  </si>
  <si>
    <t>66088</t>
  </si>
  <si>
    <t>66400</t>
  </si>
  <si>
    <t>66682</t>
  </si>
  <si>
    <t>68</t>
  </si>
  <si>
    <t>68001</t>
  </si>
  <si>
    <t>68077</t>
  </si>
  <si>
    <t>68079</t>
  </si>
  <si>
    <t>68081</t>
  </si>
  <si>
    <t>68152</t>
  </si>
  <si>
    <t>68167</t>
  </si>
  <si>
    <t>68176</t>
  </si>
  <si>
    <t>68190</t>
  </si>
  <si>
    <t>68235</t>
  </si>
  <si>
    <t>68264</t>
  </si>
  <si>
    <t>68276</t>
  </si>
  <si>
    <t>68298</t>
  </si>
  <si>
    <t>68307</t>
  </si>
  <si>
    <t>68320</t>
  </si>
  <si>
    <t>68322</t>
  </si>
  <si>
    <t>68324</t>
  </si>
  <si>
    <t>68432</t>
  </si>
  <si>
    <t>68500</t>
  </si>
  <si>
    <t>68502</t>
  </si>
  <si>
    <t>68547</t>
  </si>
  <si>
    <t>68549</t>
  </si>
  <si>
    <t>68573</t>
  </si>
  <si>
    <t>68575</t>
  </si>
  <si>
    <t>68615</t>
  </si>
  <si>
    <t>68655</t>
  </si>
  <si>
    <t>68679</t>
  </si>
  <si>
    <t>68682</t>
  </si>
  <si>
    <t>68689</t>
  </si>
  <si>
    <t>68755</t>
  </si>
  <si>
    <t>68855</t>
  </si>
  <si>
    <t>68861</t>
  </si>
  <si>
    <t>68872</t>
  </si>
  <si>
    <t>68895</t>
  </si>
  <si>
    <t>70</t>
  </si>
  <si>
    <t>70001</t>
  </si>
  <si>
    <t>70204</t>
  </si>
  <si>
    <t>70215</t>
  </si>
  <si>
    <t>70429</t>
  </si>
  <si>
    <t>70713</t>
  </si>
  <si>
    <t>73</t>
  </si>
  <si>
    <t>73001</t>
  </si>
  <si>
    <t>73026</t>
  </si>
  <si>
    <t>73043</t>
  </si>
  <si>
    <t>73067</t>
  </si>
  <si>
    <t>73124</t>
  </si>
  <si>
    <t>73152</t>
  </si>
  <si>
    <t>73168</t>
  </si>
  <si>
    <t>73236</t>
  </si>
  <si>
    <t>73268</t>
  </si>
  <si>
    <t>73319</t>
  </si>
  <si>
    <t>73349</t>
  </si>
  <si>
    <t>73408</t>
  </si>
  <si>
    <t>73411</t>
  </si>
  <si>
    <t>73449</t>
  </si>
  <si>
    <t>73461</t>
  </si>
  <si>
    <t>73483</t>
  </si>
  <si>
    <t>73504</t>
  </si>
  <si>
    <t>73520</t>
  </si>
  <si>
    <t>73547</t>
  </si>
  <si>
    <t>73555</t>
  </si>
  <si>
    <t>73563</t>
  </si>
  <si>
    <t>73616</t>
  </si>
  <si>
    <t>73622</t>
  </si>
  <si>
    <t>73624</t>
  </si>
  <si>
    <t>73678</t>
  </si>
  <si>
    <t>73854</t>
  </si>
  <si>
    <t>73861</t>
  </si>
  <si>
    <t>73870</t>
  </si>
  <si>
    <t>73873</t>
  </si>
  <si>
    <t>76</t>
  </si>
  <si>
    <t>76001</t>
  </si>
  <si>
    <t>76100</t>
  </si>
  <si>
    <t>76109</t>
  </si>
  <si>
    <t>76122</t>
  </si>
  <si>
    <t>76248</t>
  </si>
  <si>
    <t>76306</t>
  </si>
  <si>
    <t>76318</t>
  </si>
  <si>
    <t>76364</t>
  </si>
  <si>
    <t>76377</t>
  </si>
  <si>
    <t>76400</t>
  </si>
  <si>
    <t>76520</t>
  </si>
  <si>
    <t>76563</t>
  </si>
  <si>
    <t>76606</t>
  </si>
  <si>
    <t>76622</t>
  </si>
  <si>
    <t>76736</t>
  </si>
  <si>
    <t>76828</t>
  </si>
  <si>
    <t>76834</t>
  </si>
  <si>
    <t>76892</t>
  </si>
  <si>
    <t>81</t>
  </si>
  <si>
    <t>81001</t>
  </si>
  <si>
    <t>81065</t>
  </si>
  <si>
    <t>81300</t>
  </si>
  <si>
    <t>81736</t>
  </si>
  <si>
    <t>85</t>
  </si>
  <si>
    <t>85001</t>
  </si>
  <si>
    <t>85010</t>
  </si>
  <si>
    <t>85139</t>
  </si>
  <si>
    <t>85162</t>
  </si>
  <si>
    <t>85225</t>
  </si>
  <si>
    <t>85250</t>
  </si>
  <si>
    <t>85263</t>
  </si>
  <si>
    <t>85315</t>
  </si>
  <si>
    <t>85400</t>
  </si>
  <si>
    <t>85410</t>
  </si>
  <si>
    <t>85430</t>
  </si>
  <si>
    <t>85440</t>
  </si>
  <si>
    <t>86</t>
  </si>
  <si>
    <t>86001</t>
  </si>
  <si>
    <t>86219</t>
  </si>
  <si>
    <t>86320</t>
  </si>
  <si>
    <t>86568</t>
  </si>
  <si>
    <t>86865</t>
  </si>
  <si>
    <t>94</t>
  </si>
  <si>
    <t>94001</t>
  </si>
  <si>
    <t>95</t>
  </si>
  <si>
    <t>95001</t>
  </si>
  <si>
    <t>95015</t>
  </si>
  <si>
    <t>95025</t>
  </si>
  <si>
    <t>97</t>
  </si>
  <si>
    <t>97001</t>
  </si>
  <si>
    <t>99</t>
  </si>
  <si>
    <t>99001</t>
  </si>
  <si>
    <t>99524</t>
  </si>
  <si>
    <t>99773</t>
  </si>
  <si>
    <t>Se estableció comunicación con el líder de la unión campesina, quien lidera la conformación de la ZRC "Paz y unión campesina del Catatumbo" y se realizó la socialización del Portafolio de Productos y Servicios de Finagro.</t>
  </si>
  <si>
    <t>Zona de Reserva Campesina Unión Campesina del Catatumbo</t>
  </si>
  <si>
    <t>ABREGO - N_DE_SANTANDER</t>
  </si>
  <si>
    <t>Mesas de trabajo para desarrollo de solicitudes</t>
  </si>
  <si>
    <t>Se instaló la Mesa para la Paz del Valle del Cauca, convocada por la Presidencia de la República, para generar articulación y coordinación institucional.</t>
  </si>
  <si>
    <t>Mesa para la Paz del valle del Cauca</t>
  </si>
  <si>
    <t>SANTIAGO DE CALI - VALLE_DEL_CAUCA</t>
  </si>
  <si>
    <t>Soporte y acompañamiento en la operación</t>
  </si>
  <si>
    <t>Se participó en la Escuela Minería para la Vida y la Paz - Occidente de Boyacá y se realizó la socialización de las bondades de los instrumentos de fomento de la Entidad. Se promocionó el acceso a las LEC, ICR, FAG, LEM EP, ISA.</t>
  </si>
  <si>
    <t>Escuela Minera para la Vida y la Paz</t>
  </si>
  <si>
    <t>SAN PABLO DE BORBUR - BOYACÁ</t>
  </si>
  <si>
    <t>Socialización de portafolio, circulares e infografías</t>
  </si>
  <si>
    <t>Se participó en la sesión: gestión de recursos, desarrollada en el corregimiento del Conejo (Pondores) municipio de Fonseca, departamento de La Guajira, en el Espacio Territoriales de Capacitación y Reincorporación (ETCR) de la Cooperativa Multiactiva para la Paz de Colombia- COOMPAZCOL.</t>
  </si>
  <si>
    <t>Cooperativa Multiactiva para la Paz Coompazcol</t>
  </si>
  <si>
    <t>FONSECA - LA_GUAJIRA</t>
  </si>
  <si>
    <t>Articulación con ADR, ART, MADR y otros</t>
  </si>
  <si>
    <t>Por invitación de la UIAP, se participó en la Mesa Interinstitucional para la Paz de los Municipios PDET de la Costa Pacífica Nariñense.</t>
  </si>
  <si>
    <t>Mesa Interinstitucional de Paz</t>
  </si>
  <si>
    <t>SANTA BARBARA - NARIÑO</t>
  </si>
  <si>
    <t>Se socializó el Portafolio de Productos y Servicios a más de 50 mujeres de la zona rural de la ciudad de Cúcuta, pertenecientes a asociaciones que articulan con el proyecto paz diversa de la GIZ.</t>
  </si>
  <si>
    <t>GIZ- Proyecto PAZ Diversa</t>
  </si>
  <si>
    <t>SAN JOSE DE CÚCUTA - N_DE_SANTANDER</t>
  </si>
  <si>
    <t xml:space="preserve">Se participó en el Proyecto PazDiversa que acompaña la GIZ, en el  tercer Espacio Estratégico Operativo del proyecto PazDiversa en el Meta, en donde se realizó la socialización del Portafolio de Productos y Servicios de Finagro a los asistentes, la mayoría pertenecientes a la comunidad OSIGD Y LGTBIQ+.
</t>
  </si>
  <si>
    <t>VILLAVICENCIO - META</t>
  </si>
  <si>
    <t>Se realizó la socialización de los productos de Finagro, por invitación de la ARN, dirigido a personal firmante y perteneciente a la asociación ASOPAZCAT.</t>
  </si>
  <si>
    <t>Firmantes de Paz</t>
  </si>
  <si>
    <t>TIBÚ - N_DE_SANTANDER</t>
  </si>
  <si>
    <t>Se participó en el evento Asociatividad para la Paz.</t>
  </si>
  <si>
    <t>Evento Asociatividad para la Paz</t>
  </si>
  <si>
    <t>NEIVA - HUILA</t>
  </si>
  <si>
    <t>Se participó en la reunión de la Mesa Interinstitucional de Paz del Cauca, con entidades territoriales del departamento, como la Gobernación, Secretaría de la Mujer, Secretaría de Desarrollo Económico y Competitivo, ART, en la cual se presentaron 58 proyectos productivos agropecuarios a realizarse en el bienio 2025 - 2026, en los diferentes municipios del Cauca, en el marco del proyecto Pacto por el Cauca.</t>
  </si>
  <si>
    <t>POPAYÁN - CAUCA</t>
  </si>
  <si>
    <t>Seguimiento de cifras, análisis y seguimiento a resultados</t>
  </si>
  <si>
    <t>Se participó en la Feria de Servicios por La Paz, Junto con el BAC.</t>
  </si>
  <si>
    <t>Feria de Servicios por la Paz</t>
  </si>
  <si>
    <t>FLORENCIA - CAQUETÁ</t>
  </si>
  <si>
    <t>Se realizó reunión presencial en la ciudad de Popayán con la Mesa Departamental de Paz - Eje #1 Tierras, donde se socializó la LEC de Reforma Agraria y las estadísticas a ese día, enfatizando que se debe promocionar mas esta línea de crédito en los 42 Municipios.</t>
  </si>
  <si>
    <t>Mesa Departamental de Paz</t>
  </si>
  <si>
    <t xml:space="preserve">Se acompañó a la asociación, en la estructuración de su crédito para inversión en maquinaria. </t>
  </si>
  <si>
    <t>Asociación ASOMUPAZ</t>
  </si>
  <si>
    <t>SAN ANDRES DE TUMACO - NARIÑO</t>
  </si>
  <si>
    <t>Se participó en el segundo día del Foro de alcaldes de los municipios PDET de la de la Región Pacífica Nariñense, donde se socializó la Línea Agroterritorial, los convenios territoriales e incentivos, para municipios nivel 1. Este evento fue convocado por la Armada Nacional, la Unidad para la Implementación del Acuerdo de Paz, Fundación para el Desarrollo de la Embajada Noruega.</t>
  </si>
  <si>
    <t>Foro Alcaldes municipios PDET - Nariño</t>
  </si>
  <si>
    <t>ROBERTO PAYAN - NARIÑO</t>
  </si>
  <si>
    <t>Relacionamiento de alto nivel para promover productos</t>
  </si>
  <si>
    <t>Se participó en el primer día del foro de alcaldes de los municipios PDET de la Región Pacífica Nariñense, convocado por la Armada Nacional, la Unidad para la Implementación del Acuerdo de Paz, Fundación para el Desarrollo de la Embajada Noruega.</t>
  </si>
  <si>
    <t>EL CHARCO - NARIÑO</t>
  </si>
  <si>
    <t>Acercamiento oferta y demanda entre los Reincorporados - Finagro - Banagrario - buscando solucionar el acceso a Financiamiento de los Firmantes de Paz.</t>
  </si>
  <si>
    <t>Población reincorporada firmantes del acuerdo</t>
  </si>
  <si>
    <t>SAN AGUSTÍN - HUILA</t>
  </si>
  <si>
    <t>PITALITO - HUILA</t>
  </si>
  <si>
    <t>ACEVEDO - HUILA</t>
  </si>
  <si>
    <t>SUAZA - HUILA</t>
  </si>
  <si>
    <t>GARZON - HUILA</t>
  </si>
  <si>
    <t>Se socializó la oferta de Finagro ante más de 100 asociados de la asociación ASEPROPAZ en el municipio de Planadas, la cual está conformada en su mayoría por  mujeres y victimas. Se explicó el portafolio completo y los incentivos para el 2024, así como las LEC. Se hizo énfasis en la Ley de alivios, FAG, tasas de interés. 
Las asistentes manifestaron interés en el taller de educación financiera.</t>
  </si>
  <si>
    <t>Asociación ASEPROPAZ</t>
  </si>
  <si>
    <t>PLANADAS - TOLIMA</t>
  </si>
  <si>
    <t>Se presentó a la Dirección de Estructuración de Programas de Crédito de Finagro, la asociación Mangovipaz, con el fin de lograr financiamiento por $15 millones para lograr el etiquetado, rotulado y empaque de los productos que ofrecen al mercado y capital de trabajo para comercialización.</t>
  </si>
  <si>
    <t>Asociación Mangovipaz</t>
  </si>
  <si>
    <t>ESPINAL - TOLIMA</t>
  </si>
  <si>
    <t>Se participó en la Mesa Interinstitucional para la Paz del Pacífico Nariñense.</t>
  </si>
  <si>
    <t>Mesa Interinstitucional de Paz para Nariño</t>
  </si>
  <si>
    <t xml:space="preserve">Se participó en evento Encuentro Nacional de Jóvenes Guardianes de Paz - Chiquinquirá, espacio para socializar la oferta financiera dirigida a esta población. </t>
  </si>
  <si>
    <t>Encuentro Nacional Jóvenes Guardianes de paz</t>
  </si>
  <si>
    <t>CHIQUINQUIRÁ - BOYACÁ</t>
  </si>
  <si>
    <t>Se participó en el sistema intersectorial acuerdo de paz para el departamento, facilitando el acceso al financiamiento para firmantes.</t>
  </si>
  <si>
    <t>Sistema intersectorial para la implementación del acuerdo</t>
  </si>
  <si>
    <t>Se participó en el cierre de la mesa especial para la transformación y consolidación de la paz en el departamento del Cauca, donde las entidades tendrán mesas técnicas para ejecutar las oportunidades que hay desde la oferta para beneficiar a la comunidad campesina.</t>
  </si>
  <si>
    <t>Mesa Especial para la Transformación y Consolidación de la Paz</t>
  </si>
  <si>
    <t>Se participó en la Feria de café del municipio de Rioblanco “Sembrando café,  cosechando paz”, organizada por la alcaldía del municipio. Participaron más de 50 asociaciones productoras  de café del departamento del Tolima, hubo muestra comercial, campeonato de catación, campeonato de barismo y agenda académica, donde Finagro participó socializando la oferta de sus servicios e incentivos 2024. La feria estuvo apoyada por  el Comité de Cafeteros del Tolima BANCOLOMBIA, Café 3 letras, comerciantes del Municipio, Cootransrio, Gobernación del Tolima, ARN, BAC, Cámara de Comercio y Café 100 años. El municipio de Rioblanco es municipio PDET.  De igual forma Finagro participó como invitado en el Conversatorio “Café, asociatividad y calidad”, junto a 7 líderes cafeteros productores de los municipios de Planadas, San Antonio, Rioblanco y el Director de la oficina BAC de Rioblanco.  El moderador fue el Director de capacidades productivas y generación  de ingresos  del MADR - Dr. Jhon Carlos Hueje.</t>
  </si>
  <si>
    <t>Feria Sembrando Café - Cosechando Paz</t>
  </si>
  <si>
    <t>RIOBLANCO - TOLIMA</t>
  </si>
  <si>
    <t>En compañía del BAC, se socializaron las líneas de crédito con subsidio e incentivos a grupo de firmantes de paz, algunos representaban asociaciones del Catatumbo y sur de Bolivar.</t>
  </si>
  <si>
    <t>BUCARAMANGA - SANTANDER</t>
  </si>
  <si>
    <t>Se participó en el Encuentro de Asociatividad para la paz, socializando el Portafolio 2024.</t>
  </si>
  <si>
    <t>Encuentro Asociatividad para la Paz</t>
  </si>
  <si>
    <t xml:space="preserve">Se realizó mesa de trabajo con ARN, SENA, ICA, ART, OAC, MISIÓN ONU, ANT, ADR, SUPERNOTARIADO Y REGISTRO, URT, Unidad de Víctimas, a  fin de articular espacios en territorio para llevar la oferta institucional, convoca MISIÓN para la verificación e implementación del Acuerdo de Paz. </t>
  </si>
  <si>
    <t>Articulación interinstitucional</t>
  </si>
  <si>
    <t>EL ROSARIO - NARIÑO</t>
  </si>
  <si>
    <t>Se participó en el taller de inclusión “Paz Diversa” con las comunidades LGTBI, OSIGD y NARP de 6 municipios PDET del Meta, en donde se socializó la oferta comercial de la Entidad y el compromiso con los campesinos, productores y asociaciones de la comunidad para apoyar el crecimiento de los proyectos productivos.</t>
  </si>
  <si>
    <t>Se participó en la Mesa de Puerto Parra, en el marco de reuniones de reforma agraria en donde se socializaron las líneas de crédito e incentivos, así como la línea Agroterritorial a Reincorporados firmantes de paz, a los cuales la ANT les dará 1.571 Ha de tierra (150 familias).</t>
  </si>
  <si>
    <t>Reincorporados Firmantes de Paz</t>
  </si>
  <si>
    <t>PUERTO PARRA - SANTANDER</t>
  </si>
  <si>
    <t>Se realizó reunión con asesores de GIZ, encargados de implementar el proyecto Paz Diversa en el Meta, que genera inclusión con las asociaciones que son beneficiarios especiales. Se conoció el programa y cómo se puede generar acompañamiento para colaborar con el crecimiento de los proyectos identificados y priorizados por la cooperación para que puedan continuar con el crecimiento de sus proyectos.</t>
  </si>
  <si>
    <t>Por invitación de la asociación ASEPROPAZ, quién es piloto en el programa PAÍS, se socializó en la vereda La Tigrera del Municipio de Alvarado, ante más de 60 de sus asociados, la oferta  en crédito de fomento, incentivos ICR, LEC, LEM y FAG.  De igual forma se trabajó con parte del grupo de mujeres que están priorizadas en el proyecto aprobado por la ADR.
La actividad contó con la presencia de parte de la Junta Directiva de Asepropaz y funcionario de la ADR, quién socializó las fases a pasar del proyecto aprobado por la ADR.</t>
  </si>
  <si>
    <t>Asociaciones de Productores</t>
  </si>
  <si>
    <t>ALVARADO - TOLIMA</t>
  </si>
  <si>
    <t xml:space="preserve">Se realizó acompañamiento en la entrega de insumos a la Cooperativa Cocodrilo, por parte de la Corporación Desarrollo y Paz del Canal del Dique, en la entrega estuvieron acompañando aliados como Banco Agrario,  Alcaldía de Turbaco (Secretaría de las TICS y UMATA), Porkcolombia, Cooperativa Colanta, Finagro, Turbaco Bolívar. </t>
  </si>
  <si>
    <t>Corporación Desarrollo y PAZ del Canal del Dique</t>
  </si>
  <si>
    <t>TURBACO - BOLIVAR</t>
  </si>
  <si>
    <t xml:space="preserve">Se participó en la mesa interinstitucional para la implementación del acuerdo de paz, donde se priorizaron 9 municipios PDET del departamento, para hacer trabajos conjuntos de apoyo a la población a través de la oferta institucional. </t>
  </si>
  <si>
    <t>Mesa Interinstitucional para La implementación del Acuerdo</t>
  </si>
  <si>
    <t xml:space="preserve">Se realizó reunión para diligenciar los documentos de seguimiento del contrato suscrito para brindar educación financiera, a través de los pasantes del programa Paz y Región.  </t>
  </si>
  <si>
    <t>Programa Paz y Región</t>
  </si>
  <si>
    <t>IBAGUÉ - TOLIMA</t>
  </si>
  <si>
    <t>Se acompañó a Asepropaz  a la charla "Tolima Conecta", organizada con el fin de darles pautas e información clara sobre los procesos de exportación según los países de destino. Cita con UPS.</t>
  </si>
  <si>
    <t>Cámara de Comercio de Ibagué - Asepropaz</t>
  </si>
  <si>
    <t>Se acompañó y asesoró a la organización Asespaz en el acceso a crédito asociativo logrando un desembolso por $400 millones.</t>
  </si>
  <si>
    <t>Por Invitación de la ART y Fondo Paz, se asistió a la ceremonia de entrega del proyecto Adecuación integral de las antiguas instalaciones físicas del INCORA, para el funcionamiento de las nuevas instalaciones de la sede del SENA en Saravena – Arauca, donde se socializó el Portafolio de Finagro a los aprendices SENA, fortaleciendo programas como CAMPESENA, entre otros.</t>
  </si>
  <si>
    <t>Lideres Unión Campesina</t>
  </si>
  <si>
    <t>SARAVENA - ARAUCA</t>
  </si>
  <si>
    <t>Se brindó asesoría en el uso de los productos y servicios de Finagro y se expuso la oferta de acompañamiento en la estructuración de sus programas de crédito.</t>
  </si>
  <si>
    <t>Asociación de Firmantes de Paz</t>
  </si>
  <si>
    <r>
      <t>¿Qué se logró?
(acuerdos sobre qué temas)</t>
    </r>
    <r>
      <rPr>
        <b/>
        <sz val="10"/>
        <color theme="1"/>
        <rFont val="Arial"/>
        <family val="2"/>
      </rPr>
      <t xml:space="preserve"> </t>
    </r>
  </si>
  <si>
    <r>
      <t>¿Cuándo se realizó?</t>
    </r>
    <r>
      <rPr>
        <b/>
        <sz val="10"/>
        <color theme="1"/>
        <rFont val="Arial"/>
        <family val="2"/>
      </rPr>
      <t xml:space="preserve"> </t>
    </r>
  </si>
  <si>
    <r>
      <t>¿Cuántas personas participaron?</t>
    </r>
    <r>
      <rPr>
        <b/>
        <sz val="10"/>
        <color theme="1"/>
        <rFont val="Arial"/>
        <family val="2"/>
      </rPr>
      <t xml:space="preserve"> </t>
    </r>
  </si>
  <si>
    <t>¿Quiénes participaron?</t>
  </si>
  <si>
    <r>
      <t>¿En dónde se realizó?</t>
    </r>
    <r>
      <rPr>
        <b/>
        <sz val="10"/>
        <color theme="1"/>
        <rFont val="Arial"/>
        <family val="2"/>
      </rPr>
      <t xml:space="preserve"> 
 (territorio) </t>
    </r>
  </si>
  <si>
    <t>¿Qué actividad de participación se realizó?</t>
  </si>
  <si>
    <t>Acciones de participación ciudadana para la construcción de paz</t>
  </si>
  <si>
    <t>CRÉDITOS OTORGADOS POR DEPARTAMENTO</t>
  </si>
  <si>
    <t>Periodo: Enero - Diciembre 2024 Vs Enero - Diciembre 2024</t>
  </si>
  <si>
    <t>Detalle Género del Beneficiario</t>
  </si>
  <si>
    <t>(Valores en $Millones)</t>
  </si>
  <si>
    <t xml:space="preserve">Departamento </t>
  </si>
  <si>
    <r>
      <rPr>
        <sz val="8"/>
        <color rgb="FF333333"/>
        <rFont val="Arial"/>
        <family val="2"/>
      </rPr>
      <t xml:space="preserve">Enero - Diciembre </t>
    </r>
    <r>
      <rPr>
        <sz val="8"/>
        <color rgb="FF333333"/>
        <rFont val="Arial"/>
        <family val="2"/>
      </rPr>
      <t>2024</t>
    </r>
  </si>
  <si>
    <t>PERSONA JURÍDICA</t>
  </si>
  <si>
    <t>Beneficiarios
 Nuevos</t>
  </si>
  <si>
    <t>Beneficiarios
 Atendidos</t>
  </si>
  <si>
    <t>Número de
Créditos</t>
  </si>
  <si>
    <t>Valor
 Créditos</t>
  </si>
  <si>
    <t>--</t>
  </si>
  <si>
    <r>
      <rPr>
        <sz val="10"/>
        <color theme="1"/>
        <rFont val="Arial"/>
        <family val="2"/>
      </rPr>
      <t>28-mar-25</t>
    </r>
    <r>
      <rPr>
        <sz val="10"/>
        <color theme="1"/>
        <rFont val="Arial"/>
        <family val="2"/>
      </rPr>
      <t xml:space="preserve"> CC-DP-392</t>
    </r>
  </si>
  <si>
    <t>CRÉDITO OTORGADO CON SUBSIDIO POR DEPARTAMENTO</t>
  </si>
  <si>
    <t>Líneas Especiales de Crédito con Subsidio LEC y LEM</t>
  </si>
  <si>
    <t xml:space="preserve">Periodo Enero 2024 - Diciembre 2024 </t>
  </si>
  <si>
    <t>Departamento</t>
  </si>
  <si>
    <t>Total por Programa y Año</t>
  </si>
  <si>
    <t>Benef. 
Nuevos</t>
  </si>
  <si>
    <t>Benef. 
Atendidos</t>
  </si>
  <si>
    <t>Número de
 Créditos</t>
  </si>
  <si>
    <t>Valor
 Credito</t>
  </si>
  <si>
    <t>Valor 
Subsidio</t>
  </si>
  <si>
    <t>Valor
 Inversión</t>
  </si>
  <si>
    <t>SAN ANDRÉS, PROVIDENCIA
 Y SANTA CATALINA</t>
  </si>
  <si>
    <t xml:space="preserve"> Enero 2024 - Diciembre 2024 </t>
  </si>
  <si>
    <t xml:space="preserve">GARANTÍAS EXPEDIDAS POR DEPARTAMENTO </t>
  </si>
  <si>
    <t xml:space="preserve">Programa -
 Departamento </t>
  </si>
  <si>
    <t>Número de
 Garantías</t>
  </si>
  <si>
    <t>Valor Inicial 
 de Garantía</t>
  </si>
  <si>
    <t>Ordinario</t>
  </si>
  <si>
    <r>
      <rPr>
        <sz val="10"/>
        <color theme="1"/>
        <rFont val="Arial"/>
        <family val="2"/>
      </rPr>
      <t>28-mar-25</t>
    </r>
    <r>
      <rPr>
        <sz val="10"/>
        <color theme="1"/>
        <rFont val="Arial"/>
        <family val="2"/>
      </rPr>
      <t xml:space="preserve"> CG-DP-003</t>
    </r>
  </si>
  <si>
    <t xml:space="preserve">INCENTIVO A LA CAPITALIZACIÓN RURAL ICR PAGADOS POR DEPARTAMENTO </t>
  </si>
  <si>
    <t>2024</t>
  </si>
  <si>
    <r>
      <rPr>
        <b/>
        <sz val="8"/>
        <color rgb="FFFFFFFF"/>
        <rFont val="Arial"/>
        <family val="2"/>
      </rPr>
      <t xml:space="preserve">Total </t>
    </r>
    <r>
      <rPr>
        <b/>
        <sz val="8"/>
        <color rgb="FFFFFFFF"/>
        <rFont val="Arial"/>
        <family val="2"/>
      </rPr>
      <t xml:space="preserve">2024 Enero - 2024 Diciembre </t>
    </r>
  </si>
  <si>
    <t>Pagados</t>
  </si>
  <si>
    <t>Valor proyecto</t>
  </si>
  <si>
    <t>Valor Pagado</t>
  </si>
  <si>
    <t>PÓLIZAS DE INCENTIVO AL SEGURO AGROPECUARIO (ISA) PAGADAS POR DEPARTAMENTO</t>
  </si>
  <si>
    <t>Detalle Género del Asegurado</t>
  </si>
  <si>
    <t>Número de
Pólizas</t>
  </si>
  <si>
    <t>Cantidad
 Asegurada</t>
  </si>
  <si>
    <t>Número de 
Productores</t>
  </si>
  <si>
    <t>Valor
 Asegurado</t>
  </si>
  <si>
    <t>Valor
 Prima</t>
  </si>
  <si>
    <t>ANIMALES</t>
  </si>
  <si>
    <t>HECTÁREAS</t>
  </si>
  <si>
    <t>NO INFORMADO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</si>
</sst>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44" formatCode="_-&quot;$&quot;\ * #,##0.00_-;\-&quot;$&quot;\ * #,##0.00_-;_-&quot;$&quot;\ * &quot;-&quot;??_-;_-@_-"/>
    <numFmt numFmtId="43" formatCode="_-* #,##0.00_-;\-* #,##0.00_-;_-* &quot;-&quot;??_-;_-@_-"/>
    <numFmt numFmtId="164" formatCode="_-* #,##0.00\ _€_-;\-* #,##0.00\ _€_-;_-* &quot;-&quot;??\ _€_-;_-@_-"/>
    <numFmt numFmtId="165" formatCode="0.0"/>
    <numFmt numFmtId="166" formatCode="0.0%"/>
    <numFmt numFmtId="167" formatCode="_-* #,##0_-;\-* #,##0_-;_-* &quot;-&quot;??_-;_-@_-"/>
    <numFmt numFmtId="168" formatCode="_-* #,##0.0\ _€_-;\-* #,##0.0\ _€_-;_-* &quot;-&quot;??\ _€_-;_-@_-"/>
    <numFmt numFmtId="169" formatCode="#,##0.0"/>
    <numFmt numFmtId="170" formatCode="_-* #,##0.0_-;\-* #,##0.0_-;_-* &quot;-&quot;??_-;_-@_-"/>
    <numFmt numFmtId="171" formatCode="dd\-mmm\-yy"/>
    <numFmt numFmtId="172" formatCode="[$$-240A]#,##0;\([$$-240A]#,##0\)"/>
    <numFmt numFmtId="173" formatCode="#,##0;&quot;-&quot;#,##0"/>
    <numFmt numFmtId="174" formatCode="#0"/>
    <numFmt numFmtId="175" formatCode="_-&quot;$&quot;\ * #,##0_-;\-&quot;$&quot;\ * #,##0_-;_-&quot;$&quot;\ * &quot;-&quot;??_-;_-@_-"/>
    <numFmt numFmtId="176" formatCode="hh:mm:ss"/>
    <numFmt numFmtId="177" formatCode="#,##0.########"/>
  </numFmts>
  <fonts count="46" x14ac:knownFonts="1">
    <font>
      <sz val="12"/>
      <color theme="1"/>
      <name val="Calibri"/>
      <family val="2"/>
      <scheme val="minor"/>
    </font>
    <font>
      <sz val="11"/>
      <color theme="1"/>
      <name val="Calibri"/>
      <family val="2"/>
      <scheme val="minor"/>
    </font>
    <font>
      <sz val="11"/>
      <color theme="1"/>
      <name val="Arial"/>
      <family val="2"/>
    </font>
    <font>
      <b/>
      <sz val="11"/>
      <color theme="1"/>
      <name val="Arial"/>
      <family val="2"/>
    </font>
    <font>
      <sz val="12"/>
      <color theme="1"/>
      <name val="Calibri"/>
      <family val="2"/>
      <scheme val="minor"/>
    </font>
    <font>
      <b/>
      <sz val="11"/>
      <name val="Arial"/>
      <family val="2"/>
    </font>
    <font>
      <b/>
      <sz val="11"/>
      <color theme="0"/>
      <name val="Arial"/>
      <family val="2"/>
    </font>
    <font>
      <b/>
      <sz val="16"/>
      <color rgb="FF2D7B4F"/>
      <name val="Arial"/>
      <family val="2"/>
    </font>
    <font>
      <sz val="11"/>
      <name val="Arial"/>
      <family val="2"/>
    </font>
    <font>
      <b/>
      <sz val="12"/>
      <color theme="0"/>
      <name val="Calibri"/>
      <family val="2"/>
      <scheme val="minor"/>
    </font>
    <font>
      <sz val="10"/>
      <color theme="1"/>
      <name val="Arial"/>
      <family val="2"/>
    </font>
    <font>
      <sz val="10"/>
      <name val="Arial"/>
      <family val="2"/>
    </font>
    <font>
      <b/>
      <sz val="12"/>
      <color theme="1"/>
      <name val="Calibri"/>
      <family val="2"/>
      <scheme val="minor"/>
    </font>
    <font>
      <b/>
      <sz val="11"/>
      <color theme="1"/>
      <name val="Aptos Narrow"/>
      <family val="2"/>
    </font>
    <font>
      <sz val="10"/>
      <color theme="1"/>
      <name val="Tahoma"/>
      <family val="2"/>
    </font>
    <font>
      <b/>
      <sz val="10"/>
      <color theme="0"/>
      <name val="Arial"/>
      <family val="2"/>
    </font>
    <font>
      <b/>
      <sz val="8"/>
      <color rgb="FF444444"/>
      <name val="Arial"/>
      <family val="2"/>
    </font>
    <font>
      <b/>
      <sz val="8"/>
      <color rgb="FFFFFFFF"/>
      <name val="Arial"/>
      <family val="2"/>
    </font>
    <font>
      <b/>
      <sz val="10"/>
      <name val="Arial"/>
      <family val="2"/>
    </font>
    <font>
      <sz val="8"/>
      <color rgb="FF454545"/>
      <name val="Arial"/>
      <family val="2"/>
    </font>
    <font>
      <sz val="8"/>
      <color rgb="FF333333"/>
      <name val="Arial"/>
      <family val="2"/>
    </font>
    <font>
      <b/>
      <sz val="8"/>
      <color rgb="FF222222"/>
      <name val="Arial"/>
      <family val="2"/>
    </font>
    <font>
      <b/>
      <sz val="8"/>
      <color rgb="FF31455E"/>
      <name val="Arial"/>
      <family val="2"/>
    </font>
    <font>
      <b/>
      <sz val="10"/>
      <color rgb="FF333333"/>
      <name val="Arial"/>
      <family val="2"/>
    </font>
    <font>
      <b/>
      <sz val="10"/>
      <color theme="1"/>
      <name val="Arial"/>
      <family val="2"/>
    </font>
    <font>
      <b/>
      <sz val="8"/>
      <color theme="1"/>
      <name val="Arial"/>
      <family val="2"/>
    </font>
    <font>
      <b/>
      <sz val="9"/>
      <color rgb="FF333333"/>
      <name val="Arial"/>
      <family val="2"/>
    </font>
    <font>
      <sz val="10"/>
      <color rgb="FF454545"/>
      <name val="Arial"/>
      <family val="2"/>
    </font>
    <font>
      <sz val="10"/>
      <color rgb="FF333333"/>
      <name val="Arial"/>
      <family val="2"/>
    </font>
    <font>
      <b/>
      <sz val="12"/>
      <color theme="0"/>
      <name val="Arial"/>
      <family val="2"/>
    </font>
    <font>
      <sz val="10"/>
      <color rgb="FFFF0000"/>
      <name val="Tahoma"/>
      <family val="2"/>
    </font>
    <font>
      <b/>
      <sz val="8"/>
      <name val="Arial"/>
      <family val="2"/>
    </font>
    <font>
      <sz val="8"/>
      <name val="Arial"/>
      <family val="2"/>
    </font>
    <font>
      <sz val="11"/>
      <name val="Calibri"/>
      <family val="2"/>
      <scheme val="minor"/>
    </font>
    <font>
      <sz val="9"/>
      <color rgb="FF000000"/>
      <name val="Arial"/>
      <family val="2"/>
    </font>
    <font>
      <u/>
      <sz val="11"/>
      <color theme="10"/>
      <name val="Calibri"/>
      <family val="2"/>
      <scheme val="minor"/>
    </font>
    <font>
      <b/>
      <u/>
      <sz val="10"/>
      <color theme="1"/>
      <name val="Arial"/>
      <family val="2"/>
    </font>
    <font>
      <b/>
      <sz val="12"/>
      <color theme="1"/>
      <name val="Arial"/>
      <family val="2"/>
    </font>
    <font>
      <b/>
      <sz val="16"/>
      <color rgb="FF008000"/>
      <name val="Arial"/>
      <family val="2"/>
    </font>
    <font>
      <b/>
      <sz val="14"/>
      <color rgb="FF008000"/>
      <name val="Arial"/>
      <family val="2"/>
    </font>
    <font>
      <b/>
      <sz val="8"/>
      <color rgb="FF008000"/>
      <name val="Arial"/>
      <family val="2"/>
    </font>
    <font>
      <b/>
      <sz val="10"/>
      <color rgb="FF444444"/>
      <name val="Arial"/>
      <family val="2"/>
    </font>
    <font>
      <i/>
      <sz val="8"/>
      <color rgb="FF454545"/>
      <name val="Arial"/>
      <family val="2"/>
    </font>
    <font>
      <b/>
      <i/>
      <sz val="8"/>
      <color rgb="FF222222"/>
      <name val="Arial"/>
      <family val="2"/>
    </font>
    <font>
      <b/>
      <i/>
      <sz val="8"/>
      <color rgb="FF444444"/>
      <name val="Arial"/>
      <family val="2"/>
    </font>
    <font>
      <b/>
      <sz val="12"/>
      <color rgb="FF444444"/>
      <name val="Arial"/>
      <family val="2"/>
    </font>
  </fonts>
  <fills count="20">
    <fill>
      <patternFill patternType="none"/>
    </fill>
    <fill>
      <patternFill patternType="gray125"/>
    </fill>
    <fill>
      <patternFill patternType="solid">
        <fgColor theme="0"/>
        <bgColor indexed="64"/>
      </patternFill>
    </fill>
    <fill>
      <patternFill patternType="solid">
        <fgColor rgb="FF2D7B4F"/>
        <bgColor indexed="64"/>
      </patternFill>
    </fill>
    <fill>
      <patternFill patternType="solid">
        <fgColor theme="9" tint="-0.249977111117893"/>
        <bgColor indexed="64"/>
      </patternFill>
    </fill>
    <fill>
      <patternFill patternType="solid">
        <fgColor theme="4" tint="-0.499984740745262"/>
        <bgColor indexed="64"/>
      </patternFill>
    </fill>
    <fill>
      <patternFill patternType="solid">
        <fgColor theme="8" tint="-0.249977111117893"/>
        <bgColor indexed="64"/>
      </patternFill>
    </fill>
    <fill>
      <patternFill patternType="solid">
        <fgColor theme="9" tint="0.79998168889431442"/>
        <bgColor indexed="64"/>
      </patternFill>
    </fill>
    <fill>
      <patternFill patternType="solid">
        <fgColor rgb="FF00B0F0"/>
        <bgColor indexed="64"/>
      </patternFill>
    </fill>
    <fill>
      <patternFill patternType="solid">
        <fgColor rgb="FFDEE6F2"/>
      </patternFill>
    </fill>
    <fill>
      <patternFill patternType="solid">
        <fgColor rgb="FF99CC99"/>
      </patternFill>
    </fill>
    <fill>
      <patternFill patternType="solid">
        <fgColor rgb="FFE7E5E5"/>
      </patternFill>
    </fill>
    <fill>
      <patternFill patternType="solid">
        <fgColor rgb="FFEFF3F7"/>
      </patternFill>
    </fill>
    <fill>
      <patternFill patternType="solid">
        <fgColor rgb="FFCCCC99"/>
      </patternFill>
    </fill>
    <fill>
      <patternFill patternType="solid">
        <fgColor theme="0" tint="-0.499984740745262"/>
        <bgColor indexed="64"/>
      </patternFill>
    </fill>
    <fill>
      <patternFill patternType="solid">
        <fgColor theme="6"/>
        <bgColor indexed="64"/>
      </patternFill>
    </fill>
    <fill>
      <patternFill patternType="solid">
        <fgColor rgb="FF92D050"/>
        <bgColor indexed="64"/>
      </patternFill>
    </fill>
    <fill>
      <patternFill patternType="solid">
        <fgColor theme="4" tint="-0.249977111117893"/>
        <bgColor indexed="64"/>
      </patternFill>
    </fill>
    <fill>
      <patternFill patternType="solid">
        <fgColor theme="9" tint="0.39997558519241921"/>
        <bgColor indexed="64"/>
      </patternFill>
    </fill>
    <fill>
      <patternFill patternType="solid">
        <fgColor rgb="FFFFFFFF"/>
        <bgColor indexed="64"/>
      </patternFill>
    </fill>
  </fills>
  <borders count="1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rgb="FFD5D5D5"/>
      </left>
      <right style="medium">
        <color auto="1"/>
      </right>
      <top style="medium">
        <color auto="1"/>
      </top>
      <bottom style="medium">
        <color auto="1"/>
      </bottom>
      <diagonal/>
    </border>
    <border>
      <left style="medium">
        <color rgb="FFD5D5D5"/>
      </left>
      <right style="medium">
        <color rgb="FFD5D5D5"/>
      </right>
      <top style="medium">
        <color auto="1"/>
      </top>
      <bottom style="medium">
        <color auto="1"/>
      </bottom>
      <diagonal/>
    </border>
    <border>
      <left style="medium">
        <color indexed="64"/>
      </left>
      <right style="medium">
        <color rgb="FFD5D5D5"/>
      </right>
      <top style="medium">
        <color auto="1"/>
      </top>
      <bottom style="medium">
        <color indexed="64"/>
      </bottom>
      <diagonal/>
    </border>
    <border>
      <left style="medium">
        <color rgb="FFD5D5D5"/>
      </left>
      <right/>
      <top style="medium">
        <color auto="1"/>
      </top>
      <bottom style="medium">
        <color auto="1"/>
      </bottom>
      <diagonal/>
    </border>
    <border>
      <left/>
      <right style="medium">
        <color rgb="FFD5D5D5"/>
      </right>
      <top style="medium">
        <color auto="1"/>
      </top>
      <bottom style="medium">
        <color auto="1"/>
      </bottom>
      <diagonal/>
    </border>
    <border>
      <left/>
      <right style="medium">
        <color indexed="64"/>
      </right>
      <top style="medium">
        <color indexed="64"/>
      </top>
      <bottom style="medium">
        <color indexed="64"/>
      </bottom>
      <diagonal/>
    </border>
    <border>
      <left/>
      <right/>
      <top style="medium">
        <color auto="1"/>
      </top>
      <bottom style="medium">
        <color auto="1"/>
      </bottom>
      <diagonal/>
    </border>
    <border>
      <left style="medium">
        <color auto="1"/>
      </left>
      <right style="medium">
        <color rgb="FF93B1CD"/>
      </right>
      <top style="medium">
        <color auto="1"/>
      </top>
      <bottom style="medium">
        <color auto="1"/>
      </bottom>
      <diagonal/>
    </border>
    <border>
      <left style="medium">
        <color indexed="64"/>
      </left>
      <right style="medium">
        <color indexed="64"/>
      </right>
      <top/>
      <bottom/>
      <diagonal/>
    </border>
    <border>
      <left style="medium">
        <color rgb="FFEFEFEF"/>
      </left>
      <right style="medium">
        <color indexed="64"/>
      </right>
      <top/>
      <bottom/>
      <diagonal/>
    </border>
    <border>
      <left style="medium">
        <color rgb="FFEFEFEF"/>
      </left>
      <right style="medium">
        <color rgb="FFEFEFEF"/>
      </right>
      <top/>
      <bottom/>
      <diagonal/>
    </border>
    <border>
      <left style="medium">
        <color indexed="64"/>
      </left>
      <right style="medium">
        <color rgb="FFEFEFEF"/>
      </right>
      <top/>
      <bottom style="medium">
        <color rgb="FFEFEFEF"/>
      </bottom>
      <diagonal/>
    </border>
    <border>
      <left style="medium">
        <color rgb="FFEFEFEF"/>
      </left>
      <right/>
      <top/>
      <bottom style="medium">
        <color rgb="FFEFEFEF"/>
      </bottom>
      <diagonal/>
    </border>
    <border>
      <left style="medium">
        <color rgb="FFEFEFEF"/>
      </left>
      <right style="medium">
        <color rgb="FFEFEFEF"/>
      </right>
      <top/>
      <bottom style="medium">
        <color rgb="FFEFEFEF"/>
      </bottom>
      <diagonal/>
    </border>
    <border>
      <left/>
      <right style="medium">
        <color rgb="FFEFEFEF"/>
      </right>
      <top/>
      <bottom style="medium">
        <color rgb="FFEFEFEF"/>
      </bottom>
      <diagonal/>
    </border>
    <border>
      <left style="medium">
        <color rgb="FFC0C0C0"/>
      </left>
      <right style="medium">
        <color indexed="64"/>
      </right>
      <top/>
      <bottom style="medium">
        <color rgb="FFC0C0C0"/>
      </bottom>
      <diagonal/>
    </border>
    <border>
      <left style="medium">
        <color rgb="FFC0C0C0"/>
      </left>
      <right style="medium">
        <color rgb="FFC0C0C0"/>
      </right>
      <top/>
      <bottom style="medium">
        <color rgb="FFC0C0C0"/>
      </bottom>
      <diagonal/>
    </border>
    <border>
      <left style="medium">
        <color auto="1"/>
      </left>
      <right style="medium">
        <color rgb="FFC0C0C0"/>
      </right>
      <top/>
      <bottom/>
      <diagonal/>
    </border>
    <border>
      <left style="medium">
        <color indexed="64"/>
      </left>
      <right style="medium">
        <color indexed="64"/>
      </right>
      <top/>
      <bottom style="medium">
        <color rgb="FFEFEFEF"/>
      </bottom>
      <diagonal/>
    </border>
    <border>
      <left style="medium">
        <color rgb="FFEFEFEF"/>
      </left>
      <right style="medium">
        <color indexed="64"/>
      </right>
      <top/>
      <bottom style="medium">
        <color rgb="FFEFEFEF"/>
      </bottom>
      <diagonal/>
    </border>
    <border>
      <left style="medium">
        <color indexed="64"/>
      </left>
      <right style="medium">
        <color indexed="64"/>
      </right>
      <top/>
      <bottom style="medium">
        <color rgb="FFE1E6EC"/>
      </bottom>
      <diagonal/>
    </border>
    <border>
      <left style="medium">
        <color rgb="FFE1E6EC"/>
      </left>
      <right style="medium">
        <color auto="1"/>
      </right>
      <top/>
      <bottom style="medium">
        <color rgb="FFE1E6EC"/>
      </bottom>
      <diagonal/>
    </border>
    <border>
      <left style="medium">
        <color rgb="FFE1E6EC"/>
      </left>
      <right style="medium">
        <color rgb="FFE1E6EC"/>
      </right>
      <top/>
      <bottom style="medium">
        <color rgb="FFE1E6EC"/>
      </bottom>
      <diagonal/>
    </border>
    <border>
      <left style="medium">
        <color indexed="64"/>
      </left>
      <right style="medium">
        <color rgb="FFE1E6EC"/>
      </right>
      <top/>
      <bottom style="medium">
        <color rgb="FFE1E6EC"/>
      </bottom>
      <diagonal/>
    </border>
    <border>
      <left style="medium">
        <color rgb="FFE1E6EC"/>
      </left>
      <right/>
      <top/>
      <bottom style="medium">
        <color rgb="FFE1E6EC"/>
      </bottom>
      <diagonal/>
    </border>
    <border>
      <left/>
      <right style="medium">
        <color rgb="FFE1E6EC"/>
      </right>
      <top/>
      <bottom style="medium">
        <color rgb="FFE1E6EC"/>
      </bottom>
      <diagonal/>
    </border>
    <border>
      <left/>
      <right style="medium">
        <color indexed="64"/>
      </right>
      <top/>
      <bottom style="medium">
        <color rgb="FF93B1CD"/>
      </bottom>
      <diagonal/>
    </border>
    <border>
      <left style="medium">
        <color rgb="FF93B1CD"/>
      </left>
      <right style="medium">
        <color rgb="FF93B1CD"/>
      </right>
      <top/>
      <bottom style="medium">
        <color rgb="FF93B1CD"/>
      </bottom>
      <diagonal/>
    </border>
    <border>
      <left style="medium">
        <color auto="1"/>
      </left>
      <right style="medium">
        <color rgb="FFC0C0C0"/>
      </right>
      <top/>
      <bottom style="medium">
        <color rgb="FFC0C0C0"/>
      </bottom>
      <diagonal/>
    </border>
    <border>
      <left style="medium">
        <color indexed="64"/>
      </left>
      <right style="medium">
        <color indexed="64"/>
      </right>
      <top style="medium">
        <color indexed="64"/>
      </top>
      <bottom style="medium">
        <color rgb="FFE1E6EC"/>
      </bottom>
      <diagonal/>
    </border>
    <border>
      <left/>
      <right style="medium">
        <color auto="1"/>
      </right>
      <top/>
      <bottom style="medium">
        <color auto="1"/>
      </bottom>
      <diagonal/>
    </border>
    <border>
      <left/>
      <right style="medium">
        <color auto="1"/>
      </right>
      <top style="medium">
        <color auto="1"/>
      </top>
      <bottom/>
      <diagonal/>
    </border>
    <border>
      <left style="thin">
        <color indexed="64"/>
      </left>
      <right style="thin">
        <color indexed="64"/>
      </right>
      <top style="medium">
        <color indexed="64"/>
      </top>
      <bottom style="medium">
        <color indexed="64"/>
      </bottom>
      <diagonal/>
    </border>
    <border>
      <left/>
      <right/>
      <top/>
      <bottom style="medium">
        <color auto="1"/>
      </bottom>
      <diagonal/>
    </border>
    <border>
      <left style="medium">
        <color auto="1"/>
      </left>
      <right/>
      <top/>
      <bottom style="medium">
        <color auto="1"/>
      </bottom>
      <diagonal/>
    </border>
    <border>
      <left/>
      <right style="medium">
        <color auto="1"/>
      </right>
      <top/>
      <bottom/>
      <diagonal/>
    </border>
    <border>
      <left style="medium">
        <color auto="1"/>
      </left>
      <right/>
      <top/>
      <bottom/>
      <diagonal/>
    </border>
    <border>
      <left/>
      <right/>
      <top style="medium">
        <color auto="1"/>
      </top>
      <bottom/>
      <diagonal/>
    </border>
    <border>
      <left style="medium">
        <color auto="1"/>
      </left>
      <right/>
      <top style="medium">
        <color auto="1"/>
      </top>
      <bottom/>
      <diagonal/>
    </border>
    <border>
      <left style="medium">
        <color rgb="FFC0C0C0"/>
      </left>
      <right/>
      <top/>
      <bottom style="medium">
        <color rgb="FFC0C0C0"/>
      </bottom>
      <diagonal/>
    </border>
    <border>
      <left/>
      <right/>
      <top/>
      <bottom style="medium">
        <color rgb="FF93B1CD"/>
      </bottom>
      <diagonal/>
    </border>
    <border>
      <left style="medium">
        <color indexed="64"/>
      </left>
      <right/>
      <top style="medium">
        <color indexed="64"/>
      </top>
      <bottom style="medium">
        <color indexed="64"/>
      </bottom>
      <diagonal/>
    </border>
    <border>
      <left style="thin">
        <color indexed="64"/>
      </left>
      <right/>
      <top/>
      <bottom/>
      <diagonal/>
    </border>
    <border>
      <left style="thin">
        <color rgb="FFFFC000"/>
      </left>
      <right style="thin">
        <color rgb="FFFFC000"/>
      </right>
      <top style="thin">
        <color rgb="FFFFC000"/>
      </top>
      <bottom style="thin">
        <color rgb="FFFFC000"/>
      </bottom>
      <diagonal/>
    </border>
    <border>
      <left style="thin">
        <color indexed="64"/>
      </left>
      <right style="thin">
        <color rgb="FFFFC000"/>
      </right>
      <top style="thin">
        <color rgb="FFFFC000"/>
      </top>
      <bottom style="thin">
        <color rgb="FFFFC000"/>
      </bottom>
      <diagonal/>
    </border>
    <border>
      <left style="thin">
        <color indexed="64"/>
      </left>
      <right style="thin">
        <color indexed="64"/>
      </right>
      <top style="thin">
        <color rgb="FFFFC000"/>
      </top>
      <bottom style="thin">
        <color rgb="FFFFC000"/>
      </bottom>
      <diagonal/>
    </border>
    <border>
      <left style="thin">
        <color rgb="FFFFC000"/>
      </left>
      <right style="thin">
        <color indexed="64"/>
      </right>
      <top style="thin">
        <color rgb="FFFFC000"/>
      </top>
      <bottom style="thin">
        <color rgb="FFFFC000"/>
      </bottom>
      <diagonal/>
    </border>
    <border>
      <left style="medium">
        <color auto="1"/>
      </left>
      <right/>
      <top/>
      <bottom style="medium">
        <color rgb="FFC0C0C0"/>
      </bottom>
      <diagonal/>
    </border>
    <border>
      <left style="thin">
        <color indexed="64"/>
      </left>
      <right style="medium">
        <color rgb="FFEFEFEF"/>
      </right>
      <top/>
      <bottom style="medium">
        <color rgb="FFEFEFEF"/>
      </bottom>
      <diagonal/>
    </border>
    <border>
      <left style="medium">
        <color rgb="FFE2E2E2"/>
      </left>
      <right style="medium">
        <color rgb="FFE2E2E2"/>
      </right>
      <top/>
      <bottom style="medium">
        <color rgb="FFE2E2E2"/>
      </bottom>
      <diagonal/>
    </border>
    <border>
      <left style="medium">
        <color rgb="FFE2E2E2"/>
      </left>
      <right style="thin">
        <color indexed="64"/>
      </right>
      <top/>
      <bottom style="medium">
        <color rgb="FFE2E2E2"/>
      </bottom>
      <diagonal/>
    </border>
    <border>
      <left style="medium">
        <color rgb="FFE2E2E2"/>
      </left>
      <right style="medium">
        <color auto="1"/>
      </right>
      <top/>
      <bottom style="medium">
        <color rgb="FFE2E2E2"/>
      </bottom>
      <diagonal/>
    </border>
    <border>
      <left style="thin">
        <color indexed="64"/>
      </left>
      <right style="medium">
        <color rgb="FFD5D5D5"/>
      </right>
      <top style="medium">
        <color auto="1"/>
      </top>
      <bottom style="medium">
        <color auto="1"/>
      </bottom>
      <diagonal/>
    </border>
    <border>
      <left style="medium">
        <color rgb="FFD5D5D5"/>
      </left>
      <right style="thin">
        <color indexed="64"/>
      </right>
      <top style="medium">
        <color auto="1"/>
      </top>
      <bottom style="medium">
        <color auto="1"/>
      </bottom>
      <diagonal/>
    </border>
    <border>
      <left style="medium">
        <color indexed="64"/>
      </left>
      <right style="medium">
        <color indexed="64"/>
      </right>
      <top style="medium">
        <color indexed="64"/>
      </top>
      <bottom/>
      <diagonal/>
    </border>
    <border>
      <left style="medium">
        <color rgb="FFEFEFEF"/>
      </left>
      <right style="thin">
        <color indexed="64"/>
      </right>
      <top/>
      <bottom style="medium">
        <color rgb="FFEFEFEF"/>
      </bottom>
      <diagonal/>
    </border>
    <border>
      <left/>
      <right style="medium">
        <color rgb="FFD5D5D5"/>
      </right>
      <top/>
      <bottom style="medium">
        <color rgb="FFD5D5D5"/>
      </bottom>
      <diagonal/>
    </border>
    <border>
      <left style="medium">
        <color rgb="FFD5D5D5"/>
      </left>
      <right style="medium">
        <color rgb="FFD5D5D5"/>
      </right>
      <top/>
      <bottom style="medium">
        <color rgb="FFD5D5D5"/>
      </bottom>
      <diagonal/>
    </border>
    <border>
      <left style="medium">
        <color rgb="FFD5D5D5"/>
      </left>
      <right style="medium">
        <color auto="1"/>
      </right>
      <top/>
      <bottom style="medium">
        <color rgb="FFD5D5D5"/>
      </bottom>
      <diagonal/>
    </border>
    <border>
      <left/>
      <right style="medium">
        <color rgb="FFEFEFEF"/>
      </right>
      <top/>
      <bottom/>
      <diagonal/>
    </border>
    <border>
      <left style="medium">
        <color rgb="FFEFEFEF"/>
      </left>
      <right style="thin">
        <color indexed="64"/>
      </right>
      <top/>
      <bottom/>
      <diagonal/>
    </border>
    <border>
      <left style="medium">
        <color rgb="FF93B1CD"/>
      </left>
      <right/>
      <top/>
      <bottom style="medium">
        <color rgb="FF93B1CD"/>
      </bottom>
      <diagonal/>
    </border>
    <border>
      <left style="thin">
        <color indexed="64"/>
      </left>
      <right style="medium">
        <color rgb="FFE1E6EC"/>
      </right>
      <top/>
      <bottom style="medium">
        <color rgb="FFE1E6EC"/>
      </bottom>
      <diagonal/>
    </border>
    <border>
      <left style="medium">
        <color rgb="FFE1E6EC"/>
      </left>
      <right style="thin">
        <color indexed="64"/>
      </right>
      <top/>
      <bottom style="medium">
        <color rgb="FFE1E6EC"/>
      </bottom>
      <diagonal/>
    </border>
    <border>
      <left style="medium">
        <color indexed="64"/>
      </left>
      <right style="medium">
        <color rgb="FFD5D5D5"/>
      </right>
      <top/>
      <bottom style="medium">
        <color rgb="FFD5D5D5"/>
      </bottom>
      <diagonal/>
    </border>
    <border>
      <left style="medium">
        <color auto="1"/>
      </left>
      <right style="medium">
        <color rgb="FFC0C0C0"/>
      </right>
      <top style="medium">
        <color indexed="64"/>
      </top>
      <bottom style="medium">
        <color rgb="FFC0C0C0"/>
      </bottom>
      <diagonal/>
    </border>
    <border>
      <left style="medium">
        <color rgb="FF93B1CD"/>
      </left>
      <right/>
      <top style="medium">
        <color indexed="64"/>
      </top>
      <bottom style="thin">
        <color indexed="64"/>
      </bottom>
      <diagonal/>
    </border>
    <border>
      <left style="medium">
        <color indexed="64"/>
      </left>
      <right style="medium">
        <color rgb="FFE1E6EC"/>
      </right>
      <top style="medium">
        <color indexed="64"/>
      </top>
      <bottom style="thin">
        <color indexed="64"/>
      </bottom>
      <diagonal/>
    </border>
    <border>
      <left style="medium">
        <color rgb="FFE1E6EC"/>
      </left>
      <right style="medium">
        <color rgb="FFE1E6EC"/>
      </right>
      <top style="medium">
        <color indexed="64"/>
      </top>
      <bottom style="thin">
        <color indexed="64"/>
      </bottom>
      <diagonal/>
    </border>
    <border>
      <left style="medium">
        <color rgb="FFE1E6EC"/>
      </left>
      <right style="thin">
        <color indexed="64"/>
      </right>
      <top style="medium">
        <color indexed="64"/>
      </top>
      <bottom style="thin">
        <color indexed="64"/>
      </bottom>
      <diagonal/>
    </border>
    <border>
      <left/>
      <right style="medium">
        <color rgb="FFE1E6EC"/>
      </right>
      <top style="medium">
        <color indexed="64"/>
      </top>
      <bottom style="thin">
        <color indexed="64"/>
      </bottom>
      <diagonal/>
    </border>
    <border>
      <left style="medium">
        <color rgb="FFE1E6EC"/>
      </left>
      <right style="medium">
        <color auto="1"/>
      </right>
      <top style="medium">
        <color indexed="64"/>
      </top>
      <bottom style="thin">
        <color indexed="64"/>
      </bottom>
      <diagonal/>
    </border>
    <border>
      <left style="medium">
        <color auto="1"/>
      </left>
      <right style="medium">
        <color rgb="FFC0C0C0"/>
      </right>
      <top/>
      <bottom style="thin">
        <color indexed="64"/>
      </bottom>
      <diagonal/>
    </border>
    <border>
      <left style="medium">
        <color rgb="FFC0C0C0"/>
      </left>
      <right/>
      <top/>
      <bottom style="thin">
        <color indexed="64"/>
      </bottom>
      <diagonal/>
    </border>
    <border>
      <left style="medium">
        <color indexed="64"/>
      </left>
      <right style="medium">
        <color rgb="FFEFEFEF"/>
      </right>
      <top/>
      <bottom style="thin">
        <color indexed="64"/>
      </bottom>
      <diagonal/>
    </border>
    <border>
      <left style="medium">
        <color rgb="FFEFEFEF"/>
      </left>
      <right style="medium">
        <color rgb="FFEFEFEF"/>
      </right>
      <top/>
      <bottom style="thin">
        <color indexed="64"/>
      </bottom>
      <diagonal/>
    </border>
    <border>
      <left style="medium">
        <color rgb="FFE2E2E2"/>
      </left>
      <right style="thin">
        <color indexed="64"/>
      </right>
      <top/>
      <bottom style="thin">
        <color indexed="64"/>
      </bottom>
      <diagonal/>
    </border>
    <border>
      <left/>
      <right style="medium">
        <color rgb="FFEFEFEF"/>
      </right>
      <top/>
      <bottom style="thin">
        <color indexed="64"/>
      </bottom>
      <diagonal/>
    </border>
    <border>
      <left/>
      <right style="medium">
        <color rgb="FFE1E6EC"/>
      </right>
      <top/>
      <bottom style="thin">
        <color indexed="64"/>
      </bottom>
      <diagonal/>
    </border>
    <border>
      <left style="medium">
        <color rgb="FFE1E6EC"/>
      </left>
      <right style="medium">
        <color rgb="FFE1E6EC"/>
      </right>
      <top/>
      <bottom style="thin">
        <color indexed="64"/>
      </bottom>
      <diagonal/>
    </border>
    <border>
      <left style="medium">
        <color rgb="FFE2E2E2"/>
      </left>
      <right style="medium">
        <color auto="1"/>
      </right>
      <top/>
      <bottom style="thin">
        <color indexed="64"/>
      </bottom>
      <diagonal/>
    </border>
    <border>
      <left style="medium">
        <color auto="1"/>
      </left>
      <right style="medium">
        <color rgb="FFC0C0C0"/>
      </right>
      <top style="thin">
        <color indexed="64"/>
      </top>
      <bottom style="medium">
        <color rgb="FFC0C0C0"/>
      </bottom>
      <diagonal/>
    </border>
    <border>
      <left style="medium">
        <color rgb="FF93B1CD"/>
      </left>
      <right/>
      <top style="thin">
        <color indexed="64"/>
      </top>
      <bottom style="thin">
        <color indexed="64"/>
      </bottom>
      <diagonal/>
    </border>
    <border>
      <left style="medium">
        <color indexed="64"/>
      </left>
      <right style="medium">
        <color rgb="FFE1E6EC"/>
      </right>
      <top style="thin">
        <color indexed="64"/>
      </top>
      <bottom style="thin">
        <color indexed="64"/>
      </bottom>
      <diagonal/>
    </border>
    <border>
      <left style="medium">
        <color rgb="FFE1E6EC"/>
      </left>
      <right style="medium">
        <color rgb="FFE1E6EC"/>
      </right>
      <top style="thin">
        <color indexed="64"/>
      </top>
      <bottom style="thin">
        <color indexed="64"/>
      </bottom>
      <diagonal/>
    </border>
    <border>
      <left style="medium">
        <color rgb="FFE1E6EC"/>
      </left>
      <right style="thin">
        <color indexed="64"/>
      </right>
      <top style="thin">
        <color indexed="64"/>
      </top>
      <bottom style="thin">
        <color indexed="64"/>
      </bottom>
      <diagonal/>
    </border>
    <border>
      <left/>
      <right style="medium">
        <color rgb="FFE1E6EC"/>
      </right>
      <top style="thin">
        <color indexed="64"/>
      </top>
      <bottom style="thin">
        <color indexed="64"/>
      </bottom>
      <diagonal/>
    </border>
    <border>
      <left style="medium">
        <color rgb="FFE1E6EC"/>
      </left>
      <right style="medium">
        <color auto="1"/>
      </right>
      <top style="thin">
        <color indexed="64"/>
      </top>
      <bottom style="thin">
        <color indexed="64"/>
      </bottom>
      <diagonal/>
    </border>
    <border>
      <left style="medium">
        <color rgb="FFE2E2E2"/>
      </left>
      <right style="thin">
        <color indexed="64"/>
      </right>
      <top/>
      <bottom/>
      <diagonal/>
    </border>
  </borders>
  <cellStyleXfs count="14">
    <xf numFmtId="0" fontId="0"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14" fillId="0" borderId="0"/>
    <xf numFmtId="9"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44" fontId="4" fillId="0" borderId="0" applyFont="0" applyFill="0" applyBorder="0" applyAlignment="0" applyProtection="0"/>
  </cellStyleXfs>
  <cellXfs count="505">
    <xf numFmtId="0" fontId="0" fillId="0" borderId="0" xfId="0"/>
    <xf numFmtId="0" fontId="2" fillId="2" borderId="0" xfId="0" applyFont="1" applyFill="1" applyAlignment="1">
      <alignment horizontal="center" vertical="center" wrapText="1"/>
    </xf>
    <xf numFmtId="0" fontId="2" fillId="2" borderId="0" xfId="0" applyFont="1" applyFill="1" applyAlignment="1">
      <alignment horizontal="center" vertical="center"/>
    </xf>
    <xf numFmtId="0" fontId="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14" fontId="2" fillId="2" borderId="5" xfId="0" applyNumberFormat="1" applyFont="1" applyFill="1" applyBorder="1" applyAlignment="1">
      <alignment horizontal="center" vertical="center" wrapText="1"/>
    </xf>
    <xf numFmtId="2" fontId="2" fillId="2" borderId="0" xfId="0" applyNumberFormat="1" applyFont="1" applyFill="1" applyAlignment="1">
      <alignment horizontal="center" vertical="center" wrapText="1"/>
    </xf>
    <xf numFmtId="2" fontId="3" fillId="2" borderId="3" xfId="0" applyNumberFormat="1" applyFont="1" applyFill="1" applyBorder="1" applyAlignment="1">
      <alignment horizontal="center" vertical="center" wrapText="1"/>
    </xf>
    <xf numFmtId="2" fontId="6" fillId="6" borderId="1" xfId="0" applyNumberFormat="1" applyFont="1" applyFill="1" applyBorder="1" applyAlignment="1">
      <alignment horizontal="center" vertical="center" wrapText="1"/>
    </xf>
    <xf numFmtId="2" fontId="0" fillId="0" borderId="0" xfId="0" applyNumberFormat="1"/>
    <xf numFmtId="0" fontId="3" fillId="0" borderId="1" xfId="0" applyFont="1" applyBorder="1"/>
    <xf numFmtId="0" fontId="2" fillId="0" borderId="1" xfId="0" applyFont="1" applyBorder="1"/>
    <xf numFmtId="164" fontId="2" fillId="0" borderId="0" xfId="2" applyFont="1" applyFill="1" applyBorder="1"/>
    <xf numFmtId="164" fontId="0" fillId="0" borderId="0" xfId="2" applyFont="1"/>
    <xf numFmtId="167" fontId="2" fillId="0" borderId="1" xfId="0" applyNumberFormat="1" applyFont="1" applyBorder="1" applyAlignment="1">
      <alignment horizontal="right"/>
    </xf>
    <xf numFmtId="165" fontId="8" fillId="2" borderId="1" xfId="0" applyNumberFormat="1" applyFont="1" applyFill="1" applyBorder="1" applyAlignment="1">
      <alignment horizontal="right" vertical="center" wrapText="1"/>
    </xf>
    <xf numFmtId="166" fontId="5" fillId="2" borderId="1" xfId="1" applyNumberFormat="1" applyFont="1" applyFill="1" applyBorder="1" applyAlignment="1">
      <alignment horizontal="right" vertical="center" wrapText="1"/>
    </xf>
    <xf numFmtId="10" fontId="6" fillId="4" borderId="1" xfId="1" applyNumberFormat="1" applyFont="1" applyFill="1" applyBorder="1" applyAlignment="1">
      <alignment horizontal="right" vertical="center" wrapText="1"/>
    </xf>
    <xf numFmtId="0" fontId="2" fillId="2" borderId="1" xfId="0" applyFont="1" applyFill="1" applyBorder="1" applyAlignment="1">
      <alignment horizontal="right" vertical="center" wrapText="1"/>
    </xf>
    <xf numFmtId="2" fontId="0" fillId="0" borderId="0" xfId="0" applyNumberFormat="1" applyAlignment="1">
      <alignment horizontal="right"/>
    </xf>
    <xf numFmtId="0" fontId="0" fillId="0" borderId="0" xfId="0" applyAlignment="1">
      <alignment horizontal="right"/>
    </xf>
    <xf numFmtId="165" fontId="8" fillId="0" borderId="1" xfId="0" applyNumberFormat="1" applyFont="1" applyBorder="1" applyAlignment="1">
      <alignment horizontal="right" vertical="center" wrapText="1"/>
    </xf>
    <xf numFmtId="166" fontId="5" fillId="0" borderId="1" xfId="1" applyNumberFormat="1" applyFont="1" applyFill="1" applyBorder="1" applyAlignment="1">
      <alignment horizontal="right" vertical="center" wrapText="1"/>
    </xf>
    <xf numFmtId="0" fontId="2" fillId="0" borderId="1" xfId="0" applyFont="1" applyBorder="1" applyAlignment="1">
      <alignment horizontal="right" vertical="center" wrapText="1"/>
    </xf>
    <xf numFmtId="0" fontId="9" fillId="4" borderId="1" xfId="0" applyFont="1" applyFill="1" applyBorder="1"/>
    <xf numFmtId="0" fontId="0" fillId="4" borderId="1" xfId="0" applyFill="1" applyBorder="1"/>
    <xf numFmtId="168" fontId="9" fillId="4" borderId="1" xfId="2" applyNumberFormat="1" applyFont="1" applyFill="1" applyBorder="1" applyAlignment="1">
      <alignment horizontal="right"/>
    </xf>
    <xf numFmtId="0" fontId="3" fillId="0" borderId="1" xfId="0" applyFont="1" applyBorder="1" applyAlignment="1">
      <alignment horizontal="right"/>
    </xf>
    <xf numFmtId="0" fontId="3" fillId="2" borderId="1" xfId="0" applyFont="1" applyFill="1" applyBorder="1" applyAlignment="1">
      <alignment horizontal="right"/>
    </xf>
    <xf numFmtId="0" fontId="3" fillId="2" borderId="1" xfId="0" applyFont="1" applyFill="1" applyBorder="1"/>
    <xf numFmtId="0" fontId="2" fillId="2" borderId="1" xfId="0" applyFont="1" applyFill="1" applyBorder="1"/>
    <xf numFmtId="167" fontId="2" fillId="2" borderId="1" xfId="0" applyNumberFormat="1" applyFont="1" applyFill="1" applyBorder="1" applyAlignment="1">
      <alignment horizontal="right"/>
    </xf>
    <xf numFmtId="0" fontId="0" fillId="2" borderId="0" xfId="0" applyFill="1"/>
    <xf numFmtId="169" fontId="2" fillId="2" borderId="0" xfId="0" applyNumberFormat="1" applyFont="1" applyFill="1" applyAlignment="1">
      <alignment horizontal="center" vertical="center" wrapText="1"/>
    </xf>
    <xf numFmtId="43" fontId="3" fillId="7" borderId="1" xfId="4" applyFont="1" applyFill="1" applyBorder="1" applyAlignment="1">
      <alignment horizontal="center" vertical="center" wrapText="1"/>
    </xf>
    <xf numFmtId="10" fontId="3" fillId="7" borderId="1" xfId="1" applyNumberFormat="1" applyFont="1" applyFill="1" applyBorder="1" applyAlignment="1">
      <alignment horizontal="right" vertical="center" wrapText="1"/>
    </xf>
    <xf numFmtId="170" fontId="12" fillId="7" borderId="1" xfId="4" applyNumberFormat="1" applyFont="1" applyFill="1" applyBorder="1" applyAlignment="1">
      <alignment horizontal="center"/>
    </xf>
    <xf numFmtId="165" fontId="2" fillId="2" borderId="1" xfId="0" applyNumberFormat="1" applyFont="1" applyFill="1" applyBorder="1" applyAlignment="1">
      <alignment horizontal="right" vertical="center" wrapText="1"/>
    </xf>
    <xf numFmtId="10" fontId="3" fillId="2" borderId="1" xfId="1" applyNumberFormat="1" applyFont="1" applyFill="1" applyBorder="1" applyAlignment="1">
      <alignment horizontal="right" vertical="center" wrapText="1"/>
    </xf>
    <xf numFmtId="1" fontId="0" fillId="0" borderId="1" xfId="0" applyNumberFormat="1" applyBorder="1" applyAlignment="1">
      <alignment horizontal="right"/>
    </xf>
    <xf numFmtId="0" fontId="2" fillId="2" borderId="20" xfId="0" applyFont="1" applyFill="1" applyBorder="1" applyAlignment="1">
      <alignment horizontal="left" vertical="center"/>
    </xf>
    <xf numFmtId="0" fontId="2" fillId="2" borderId="20" xfId="0" applyFont="1" applyFill="1" applyBorder="1" applyAlignment="1">
      <alignment horizontal="right" vertical="center" wrapText="1"/>
    </xf>
    <xf numFmtId="0" fontId="13" fillId="0" borderId="1" xfId="0" applyFont="1" applyBorder="1"/>
    <xf numFmtId="0" fontId="2" fillId="2" borderId="20" xfId="0" applyFont="1" applyFill="1" applyBorder="1" applyAlignment="1">
      <alignment horizontal="center" vertical="center" wrapText="1"/>
    </xf>
    <xf numFmtId="0" fontId="2" fillId="2" borderId="1" xfId="0" applyFont="1" applyFill="1" applyBorder="1" applyAlignment="1">
      <alignment horizontal="left" vertical="center"/>
    </xf>
    <xf numFmtId="0" fontId="2" fillId="2" borderId="1" xfId="0" applyFont="1" applyFill="1" applyBorder="1" applyAlignment="1">
      <alignment horizontal="center" vertical="center" wrapText="1"/>
    </xf>
    <xf numFmtId="0" fontId="8" fillId="2" borderId="0" xfId="0" applyFont="1" applyFill="1" applyAlignment="1">
      <alignment horizontal="center" vertical="center" wrapText="1"/>
    </xf>
    <xf numFmtId="10" fontId="5" fillId="2" borderId="1" xfId="1" applyNumberFormat="1" applyFont="1" applyFill="1" applyBorder="1" applyAlignment="1">
      <alignment horizontal="right" vertical="center" wrapText="1"/>
    </xf>
    <xf numFmtId="0" fontId="8" fillId="2" borderId="1" xfId="0" applyFont="1" applyFill="1" applyBorder="1" applyAlignment="1">
      <alignment horizontal="left" vertical="center"/>
    </xf>
    <xf numFmtId="0" fontId="8" fillId="2" borderId="1" xfId="0" applyFont="1" applyFill="1" applyBorder="1" applyAlignment="1">
      <alignment horizontal="right" vertical="center" wrapText="1"/>
    </xf>
    <xf numFmtId="0" fontId="8" fillId="2" borderId="1" xfId="0" applyFont="1" applyFill="1" applyBorder="1" applyAlignment="1">
      <alignment horizontal="center" vertical="center" wrapText="1"/>
    </xf>
    <xf numFmtId="0" fontId="0" fillId="0" borderId="1" xfId="0" applyBorder="1" applyAlignment="1">
      <alignment horizontal="left"/>
    </xf>
    <xf numFmtId="0" fontId="0" fillId="0" borderId="1" xfId="0" applyBorder="1" applyAlignment="1">
      <alignment horizontal="right"/>
    </xf>
    <xf numFmtId="167" fontId="2" fillId="2" borderId="0" xfId="4" applyNumberFormat="1" applyFont="1" applyFill="1" applyAlignment="1">
      <alignment horizontal="center" vertical="center" wrapText="1"/>
    </xf>
    <xf numFmtId="0" fontId="3" fillId="2" borderId="0" xfId="0" applyFont="1" applyFill="1" applyAlignment="1">
      <alignment horizontal="center" vertical="center" wrapText="1"/>
    </xf>
    <xf numFmtId="14" fontId="2" fillId="2" borderId="0" xfId="0" applyNumberFormat="1" applyFont="1" applyFill="1" applyAlignment="1">
      <alignment horizontal="center" vertical="center" wrapText="1"/>
    </xf>
    <xf numFmtId="0" fontId="3" fillId="2" borderId="3" xfId="0" applyFont="1" applyFill="1" applyBorder="1" applyAlignment="1">
      <alignment horizontal="center" vertical="center" wrapText="1"/>
    </xf>
    <xf numFmtId="0" fontId="7" fillId="2" borderId="0" xfId="0" applyFont="1" applyFill="1" applyAlignment="1">
      <alignment vertical="center" wrapText="1"/>
    </xf>
    <xf numFmtId="0" fontId="14" fillId="0" borderId="0" xfId="5" applyAlignment="1">
      <alignment vertical="center"/>
    </xf>
    <xf numFmtId="0" fontId="14" fillId="2" borderId="0" xfId="5" applyFill="1" applyAlignment="1">
      <alignment vertical="center"/>
    </xf>
    <xf numFmtId="10" fontId="15" fillId="8" borderId="29" xfId="6" applyNumberFormat="1" applyFont="1" applyFill="1" applyBorder="1" applyAlignment="1">
      <alignment horizontal="center" vertical="center"/>
    </xf>
    <xf numFmtId="172" fontId="16" fillId="9" borderId="30" xfId="5" applyNumberFormat="1" applyFont="1" applyFill="1" applyBorder="1" applyAlignment="1">
      <alignment horizontal="right" vertical="center"/>
    </xf>
    <xf numFmtId="172" fontId="16" fillId="9" borderId="31" xfId="5" applyNumberFormat="1" applyFont="1" applyFill="1" applyBorder="1" applyAlignment="1">
      <alignment horizontal="right" vertical="center"/>
    </xf>
    <xf numFmtId="173" fontId="16" fillId="9" borderId="32" xfId="5" applyNumberFormat="1" applyFont="1" applyFill="1" applyBorder="1" applyAlignment="1">
      <alignment horizontal="right" vertical="center"/>
    </xf>
    <xf numFmtId="172" fontId="16" fillId="9" borderId="33" xfId="5" applyNumberFormat="1" applyFont="1" applyFill="1" applyBorder="1" applyAlignment="1">
      <alignment horizontal="right" vertical="center"/>
    </xf>
    <xf numFmtId="173" fontId="16" fillId="9" borderId="34" xfId="5" applyNumberFormat="1" applyFont="1" applyFill="1" applyBorder="1" applyAlignment="1">
      <alignment horizontal="right" vertical="center"/>
    </xf>
    <xf numFmtId="10" fontId="18" fillId="0" borderId="38" xfId="6" applyNumberFormat="1" applyFont="1" applyBorder="1" applyAlignment="1">
      <alignment horizontal="center" vertical="center"/>
    </xf>
    <xf numFmtId="0" fontId="14" fillId="0" borderId="39" xfId="5" applyBorder="1" applyAlignment="1">
      <alignment vertical="center"/>
    </xf>
    <xf numFmtId="0" fontId="14" fillId="0" borderId="40" xfId="5" applyBorder="1" applyAlignment="1">
      <alignment vertical="center"/>
    </xf>
    <xf numFmtId="0" fontId="19" fillId="0" borderId="41" xfId="5" applyFont="1" applyBorder="1" applyAlignment="1">
      <alignment horizontal="right" vertical="center"/>
    </xf>
    <xf numFmtId="172" fontId="19" fillId="0" borderId="42" xfId="5" applyNumberFormat="1" applyFont="1" applyBorder="1" applyAlignment="1">
      <alignment horizontal="right" vertical="center"/>
    </xf>
    <xf numFmtId="172" fontId="19" fillId="0" borderId="43" xfId="5" applyNumberFormat="1" applyFont="1" applyBorder="1" applyAlignment="1">
      <alignment horizontal="right" vertical="center"/>
    </xf>
    <xf numFmtId="173" fontId="19" fillId="0" borderId="44" xfId="5" applyNumberFormat="1" applyFont="1" applyBorder="1" applyAlignment="1">
      <alignment horizontal="right" vertical="center"/>
    </xf>
    <xf numFmtId="174" fontId="20" fillId="11" borderId="45" xfId="5" applyNumberFormat="1" applyFont="1" applyFill="1" applyBorder="1" applyAlignment="1">
      <alignment horizontal="left" vertical="center"/>
    </xf>
    <xf numFmtId="0" fontId="20" fillId="11" borderId="46" xfId="5" applyFont="1" applyFill="1" applyBorder="1" applyAlignment="1">
      <alignment horizontal="left" vertical="center"/>
    </xf>
    <xf numFmtId="10" fontId="18" fillId="0" borderId="48" xfId="6" applyNumberFormat="1" applyFont="1" applyBorder="1" applyAlignment="1">
      <alignment horizontal="center" vertical="center"/>
    </xf>
    <xf numFmtId="0" fontId="14" fillId="0" borderId="49" xfId="5" applyBorder="1" applyAlignment="1">
      <alignment vertical="center"/>
    </xf>
    <xf numFmtId="0" fontId="14" fillId="0" borderId="43" xfId="5" applyBorder="1" applyAlignment="1">
      <alignment vertical="center"/>
    </xf>
    <xf numFmtId="172" fontId="19" fillId="0" borderId="49" xfId="5" applyNumberFormat="1" applyFont="1" applyBorder="1" applyAlignment="1">
      <alignment horizontal="right" vertical="center"/>
    </xf>
    <xf numFmtId="173" fontId="19" fillId="0" borderId="41" xfId="5" applyNumberFormat="1" applyFont="1" applyBorder="1" applyAlignment="1">
      <alignment horizontal="right" vertical="center"/>
    </xf>
    <xf numFmtId="0" fontId="14" fillId="0" borderId="42" xfId="5" applyBorder="1" applyAlignment="1">
      <alignment vertical="center"/>
    </xf>
    <xf numFmtId="0" fontId="19" fillId="0" borderId="44" xfId="5" applyFont="1" applyBorder="1" applyAlignment="1">
      <alignment horizontal="right" vertical="center"/>
    </xf>
    <xf numFmtId="10" fontId="18" fillId="12" borderId="50" xfId="6" applyNumberFormat="1" applyFont="1" applyFill="1" applyBorder="1" applyAlignment="1">
      <alignment horizontal="center" vertical="center"/>
    </xf>
    <xf numFmtId="172" fontId="21" fillId="12" borderId="51" xfId="5" applyNumberFormat="1" applyFont="1" applyFill="1" applyBorder="1" applyAlignment="1">
      <alignment horizontal="right" vertical="center"/>
    </xf>
    <xf numFmtId="172" fontId="21" fillId="12" borderId="52" xfId="5" applyNumberFormat="1" applyFont="1" applyFill="1" applyBorder="1" applyAlignment="1">
      <alignment horizontal="right" vertical="center"/>
    </xf>
    <xf numFmtId="173" fontId="21" fillId="12" borderId="53" xfId="5" applyNumberFormat="1" applyFont="1" applyFill="1" applyBorder="1" applyAlignment="1">
      <alignment horizontal="right" vertical="center"/>
    </xf>
    <xf numFmtId="172" fontId="21" fillId="12" borderId="54" xfId="5" applyNumberFormat="1" applyFont="1" applyFill="1" applyBorder="1" applyAlignment="1">
      <alignment horizontal="right" vertical="center"/>
    </xf>
    <xf numFmtId="173" fontId="21" fillId="12" borderId="55" xfId="5" applyNumberFormat="1" applyFont="1" applyFill="1" applyBorder="1" applyAlignment="1">
      <alignment horizontal="right" vertical="center"/>
    </xf>
    <xf numFmtId="0" fontId="14" fillId="12" borderId="51" xfId="5" applyFill="1" applyBorder="1" applyAlignment="1">
      <alignment vertical="center"/>
    </xf>
    <xf numFmtId="0" fontId="14" fillId="12" borderId="52" xfId="5" applyFill="1" applyBorder="1" applyAlignment="1">
      <alignment vertical="center"/>
    </xf>
    <xf numFmtId="0" fontId="21" fillId="12" borderId="53" xfId="5" applyFont="1" applyFill="1" applyBorder="1" applyAlignment="1">
      <alignment horizontal="right" vertical="center"/>
    </xf>
    <xf numFmtId="10" fontId="18" fillId="12" borderId="59" xfId="6" applyNumberFormat="1" applyFont="1" applyFill="1" applyBorder="1" applyAlignment="1">
      <alignment horizontal="center" vertical="center"/>
    </xf>
    <xf numFmtId="0" fontId="23" fillId="11" borderId="21" xfId="5" applyFont="1" applyFill="1" applyBorder="1" applyAlignment="1">
      <alignment horizontal="center" vertical="center" wrapText="1"/>
    </xf>
    <xf numFmtId="0" fontId="23" fillId="11" borderId="22" xfId="5" applyFont="1" applyFill="1" applyBorder="1" applyAlignment="1">
      <alignment horizontal="center" vertical="center" wrapText="1"/>
    </xf>
    <xf numFmtId="0" fontId="23" fillId="11" borderId="23" xfId="5" applyFont="1" applyFill="1" applyBorder="1" applyAlignment="1">
      <alignment horizontal="center" vertical="center" wrapText="1"/>
    </xf>
    <xf numFmtId="0" fontId="23" fillId="11" borderId="6" xfId="5" applyFont="1" applyFill="1" applyBorder="1" applyAlignment="1">
      <alignment horizontal="center" vertical="center" wrapText="1"/>
    </xf>
    <xf numFmtId="0" fontId="23" fillId="11" borderId="10" xfId="5" applyFont="1" applyFill="1" applyBorder="1" applyAlignment="1">
      <alignment horizontal="center" vertical="center" wrapText="1"/>
    </xf>
    <xf numFmtId="0" fontId="25" fillId="2" borderId="0" xfId="5" applyFont="1" applyFill="1" applyAlignment="1">
      <alignment horizontal="center" vertical="center"/>
    </xf>
    <xf numFmtId="175" fontId="10" fillId="2" borderId="0" xfId="7" applyNumberFormat="1" applyFont="1" applyFill="1" applyAlignment="1">
      <alignment horizontal="center" vertical="center" wrapText="1"/>
    </xf>
    <xf numFmtId="175" fontId="10" fillId="2" borderId="0" xfId="7" applyNumberFormat="1" applyFont="1" applyFill="1" applyAlignment="1">
      <alignment vertical="center" wrapText="1"/>
    </xf>
    <xf numFmtId="167" fontId="25" fillId="2" borderId="0" xfId="8" applyNumberFormat="1" applyFont="1" applyFill="1" applyAlignment="1">
      <alignment horizontal="center" vertical="center" wrapText="1"/>
    </xf>
    <xf numFmtId="10" fontId="15" fillId="8" borderId="21" xfId="6" applyNumberFormat="1" applyFont="1" applyFill="1" applyBorder="1" applyAlignment="1">
      <alignment horizontal="center" vertical="center" wrapText="1"/>
    </xf>
    <xf numFmtId="0" fontId="14" fillId="2" borderId="0" xfId="5" applyFill="1" applyAlignment="1">
      <alignment horizontal="center" vertical="center"/>
    </xf>
    <xf numFmtId="173" fontId="27" fillId="0" borderId="24" xfId="5" applyNumberFormat="1" applyFont="1" applyBorder="1" applyAlignment="1">
      <alignment horizontal="center" vertical="center" wrapText="1"/>
    </xf>
    <xf numFmtId="14" fontId="28" fillId="2" borderId="5" xfId="5" applyNumberFormat="1" applyFont="1" applyFill="1" applyBorder="1" applyAlignment="1">
      <alignment horizontal="center" vertical="center" wrapText="1"/>
    </xf>
    <xf numFmtId="173" fontId="27" fillId="0" borderId="26" xfId="5" applyNumberFormat="1" applyFont="1" applyBorder="1" applyAlignment="1">
      <alignment horizontal="center" vertical="center" wrapText="1"/>
    </xf>
    <xf numFmtId="175" fontId="25" fillId="2" borderId="0" xfId="7" applyNumberFormat="1" applyFont="1" applyFill="1" applyAlignment="1">
      <alignment horizontal="center" vertical="center" wrapText="1"/>
    </xf>
    <xf numFmtId="0" fontId="25" fillId="2" borderId="0" xfId="5" applyFont="1" applyFill="1" applyAlignment="1">
      <alignment horizontal="center" vertical="center" wrapText="1"/>
    </xf>
    <xf numFmtId="0" fontId="10" fillId="2" borderId="0" xfId="5" applyFont="1" applyFill="1" applyAlignment="1">
      <alignment vertical="center" wrapText="1"/>
    </xf>
    <xf numFmtId="0" fontId="14" fillId="0" borderId="0" xfId="5"/>
    <xf numFmtId="0" fontId="14" fillId="2" borderId="0" xfId="5" applyFill="1"/>
    <xf numFmtId="175" fontId="30" fillId="0" borderId="0" xfId="7" applyNumberFormat="1" applyFont="1"/>
    <xf numFmtId="0" fontId="30" fillId="0" borderId="0" xfId="5" applyFont="1"/>
    <xf numFmtId="175" fontId="30" fillId="2" borderId="0" xfId="7" applyNumberFormat="1" applyFont="1" applyFill="1"/>
    <xf numFmtId="0" fontId="30" fillId="2" borderId="0" xfId="5" applyFont="1" applyFill="1"/>
    <xf numFmtId="10" fontId="15" fillId="8" borderId="29" xfId="6" applyNumberFormat="1" applyFont="1" applyFill="1" applyBorder="1" applyAlignment="1">
      <alignment horizontal="right" vertical="top"/>
    </xf>
    <xf numFmtId="175" fontId="31" fillId="9" borderId="33" xfId="7" applyNumberFormat="1" applyFont="1" applyFill="1" applyBorder="1" applyAlignment="1">
      <alignment horizontal="right" vertical="top"/>
    </xf>
    <xf numFmtId="173" fontId="31" fillId="9" borderId="34" xfId="5" applyNumberFormat="1" applyFont="1" applyFill="1" applyBorder="1" applyAlignment="1">
      <alignment horizontal="right" vertical="top"/>
    </xf>
    <xf numFmtId="175" fontId="31" fillId="9" borderId="30" xfId="7" applyNumberFormat="1" applyFont="1" applyFill="1" applyBorder="1" applyAlignment="1">
      <alignment horizontal="right" vertical="top"/>
    </xf>
    <xf numFmtId="173" fontId="31" fillId="9" borderId="32" xfId="5" applyNumberFormat="1" applyFont="1" applyFill="1" applyBorder="1" applyAlignment="1">
      <alignment horizontal="right" vertical="top"/>
    </xf>
    <xf numFmtId="10" fontId="31" fillId="0" borderId="48" xfId="6" applyNumberFormat="1" applyFont="1" applyBorder="1" applyAlignment="1">
      <alignment horizontal="right" vertical="top"/>
    </xf>
    <xf numFmtId="175" fontId="32" fillId="0" borderId="42" xfId="7" applyNumberFormat="1" applyFont="1" applyBorder="1" applyAlignment="1">
      <alignment horizontal="right" vertical="top"/>
    </xf>
    <xf numFmtId="173" fontId="32" fillId="0" borderId="44" xfId="5" applyNumberFormat="1" applyFont="1" applyBorder="1" applyAlignment="1">
      <alignment horizontal="right" vertical="top"/>
    </xf>
    <xf numFmtId="175" fontId="32" fillId="0" borderId="49" xfId="7" applyNumberFormat="1" applyFont="1" applyBorder="1" applyAlignment="1">
      <alignment horizontal="right" vertical="top"/>
    </xf>
    <xf numFmtId="173" fontId="32" fillId="0" borderId="41" xfId="5" applyNumberFormat="1" applyFont="1" applyBorder="1" applyAlignment="1">
      <alignment horizontal="right" vertical="top"/>
    </xf>
    <xf numFmtId="0" fontId="20" fillId="11" borderId="69" xfId="5" applyFont="1" applyFill="1" applyBorder="1" applyAlignment="1">
      <alignment horizontal="left" vertical="top"/>
    </xf>
    <xf numFmtId="174" fontId="20" fillId="11" borderId="46" xfId="5" applyNumberFormat="1" applyFont="1" applyFill="1" applyBorder="1" applyAlignment="1">
      <alignment horizontal="left" vertical="top"/>
    </xf>
    <xf numFmtId="0" fontId="32" fillId="0" borderId="44" xfId="5" applyFont="1" applyBorder="1" applyAlignment="1">
      <alignment horizontal="right" vertical="top"/>
    </xf>
    <xf numFmtId="10" fontId="31" fillId="12" borderId="50" xfId="6" applyNumberFormat="1" applyFont="1" applyFill="1" applyBorder="1" applyAlignment="1">
      <alignment horizontal="right" vertical="top"/>
    </xf>
    <xf numFmtId="175" fontId="31" fillId="12" borderId="54" xfId="7" applyNumberFormat="1" applyFont="1" applyFill="1" applyBorder="1" applyAlignment="1">
      <alignment horizontal="right" vertical="top"/>
    </xf>
    <xf numFmtId="173" fontId="31" fillId="12" borderId="55" xfId="5" applyNumberFormat="1" applyFont="1" applyFill="1" applyBorder="1" applyAlignment="1">
      <alignment horizontal="right" vertical="top"/>
    </xf>
    <xf numFmtId="175" fontId="31" fillId="12" borderId="51" xfId="7" applyNumberFormat="1" applyFont="1" applyFill="1" applyBorder="1" applyAlignment="1">
      <alignment horizontal="right" vertical="top"/>
    </xf>
    <xf numFmtId="173" fontId="31" fillId="12" borderId="53" xfId="5" applyNumberFormat="1" applyFont="1" applyFill="1" applyBorder="1" applyAlignment="1">
      <alignment horizontal="right" vertical="top"/>
    </xf>
    <xf numFmtId="0" fontId="32" fillId="0" borderId="41" xfId="5" applyFont="1" applyBorder="1" applyAlignment="1">
      <alignment horizontal="right" vertical="top"/>
    </xf>
    <xf numFmtId="10" fontId="31" fillId="12" borderId="59" xfId="6" applyNumberFormat="1" applyFont="1" applyFill="1" applyBorder="1" applyAlignment="1">
      <alignment horizontal="right" vertical="top"/>
    </xf>
    <xf numFmtId="0" fontId="31" fillId="12" borderId="55" xfId="5" applyFont="1" applyFill="1" applyBorder="1" applyAlignment="1">
      <alignment horizontal="right" vertical="top"/>
    </xf>
    <xf numFmtId="175" fontId="18" fillId="11" borderId="21" xfId="7" applyNumberFormat="1" applyFont="1" applyFill="1" applyBorder="1" applyAlignment="1">
      <alignment horizontal="center" vertical="top"/>
    </xf>
    <xf numFmtId="167" fontId="18" fillId="11" borderId="10" xfId="8" applyNumberFormat="1" applyFont="1" applyFill="1" applyBorder="1" applyAlignment="1">
      <alignment horizontal="center" vertical="top"/>
    </xf>
    <xf numFmtId="0" fontId="18" fillId="11" borderId="23" xfId="5" applyFont="1" applyFill="1" applyBorder="1" applyAlignment="1">
      <alignment horizontal="center" vertical="top"/>
    </xf>
    <xf numFmtId="0" fontId="14" fillId="2" borderId="0" xfId="5" applyFill="1" applyAlignment="1">
      <alignment horizontal="center"/>
    </xf>
    <xf numFmtId="0" fontId="10" fillId="2" borderId="0" xfId="5" applyFont="1" applyFill="1" applyAlignment="1">
      <alignment horizontal="center"/>
    </xf>
    <xf numFmtId="0" fontId="24" fillId="2" borderId="0" xfId="5" applyFont="1" applyFill="1" applyAlignment="1">
      <alignment horizontal="center" vertical="center"/>
    </xf>
    <xf numFmtId="0" fontId="10" fillId="2" borderId="0" xfId="5" applyFont="1" applyFill="1"/>
    <xf numFmtId="0" fontId="28" fillId="2" borderId="0" xfId="5" applyFont="1" applyFill="1" applyAlignment="1">
      <alignment vertical="top" wrapText="1"/>
    </xf>
    <xf numFmtId="10" fontId="15" fillId="8" borderId="21" xfId="6" applyNumberFormat="1" applyFont="1" applyFill="1" applyBorder="1" applyAlignment="1">
      <alignment horizontal="center" vertical="center"/>
    </xf>
    <xf numFmtId="173" fontId="28" fillId="2" borderId="0" xfId="5" applyNumberFormat="1" applyFont="1" applyFill="1" applyAlignment="1">
      <alignment vertical="top" wrapText="1"/>
    </xf>
    <xf numFmtId="173" fontId="27" fillId="0" borderId="24" xfId="5" applyNumberFormat="1" applyFont="1" applyBorder="1" applyAlignment="1">
      <alignment horizontal="center" vertical="center"/>
    </xf>
    <xf numFmtId="0" fontId="10" fillId="0" borderId="0" xfId="5" applyFont="1"/>
    <xf numFmtId="173" fontId="27" fillId="0" borderId="26" xfId="5" applyNumberFormat="1" applyFont="1" applyBorder="1" applyAlignment="1">
      <alignment horizontal="center" vertical="center"/>
    </xf>
    <xf numFmtId="175" fontId="25" fillId="2" borderId="0" xfId="7" applyNumberFormat="1" applyFont="1" applyFill="1" applyAlignment="1">
      <alignment horizontal="center" vertical="center"/>
    </xf>
    <xf numFmtId="167" fontId="25" fillId="2" borderId="0" xfId="8" applyNumberFormat="1" applyFont="1" applyFill="1" applyAlignment="1">
      <alignment horizontal="center" vertical="center"/>
    </xf>
    <xf numFmtId="0" fontId="1" fillId="0" borderId="0" xfId="9"/>
    <xf numFmtId="0" fontId="15" fillId="3" borderId="20" xfId="9" applyFont="1" applyFill="1" applyBorder="1" applyAlignment="1">
      <alignment horizontal="center" vertical="center" wrapText="1"/>
    </xf>
    <xf numFmtId="0" fontId="15" fillId="17" borderId="1" xfId="9" applyFont="1" applyFill="1" applyBorder="1" applyAlignment="1">
      <alignment horizontal="center" vertical="center" wrapText="1"/>
    </xf>
    <xf numFmtId="0" fontId="18" fillId="7" borderId="20" xfId="9" applyFont="1" applyFill="1" applyBorder="1" applyAlignment="1">
      <alignment horizontal="left" vertical="center" wrapText="1"/>
    </xf>
    <xf numFmtId="4" fontId="18" fillId="7" borderId="20" xfId="9" applyNumberFormat="1" applyFont="1" applyFill="1" applyBorder="1" applyAlignment="1" applyProtection="1">
      <alignment horizontal="center" vertical="center" wrapText="1"/>
      <protection locked="0"/>
    </xf>
    <xf numFmtId="0" fontId="33" fillId="0" borderId="0" xfId="9" applyFont="1" applyProtection="1">
      <protection locked="0"/>
    </xf>
    <xf numFmtId="0" fontId="1" fillId="0" borderId="0" xfId="9" applyProtection="1">
      <protection locked="0"/>
    </xf>
    <xf numFmtId="0" fontId="34" fillId="18" borderId="1" xfId="9" applyFont="1" applyFill="1" applyBorder="1" applyAlignment="1">
      <alignment horizontal="left" vertical="center" wrapText="1"/>
    </xf>
    <xf numFmtId="4" fontId="0" fillId="18" borderId="1" xfId="10" applyNumberFormat="1" applyFont="1" applyFill="1" applyBorder="1" applyAlignment="1" applyProtection="1">
      <alignment wrapText="1"/>
      <protection locked="0"/>
    </xf>
    <xf numFmtId="0" fontId="34" fillId="19" borderId="1" xfId="9" applyFont="1" applyFill="1" applyBorder="1" applyAlignment="1">
      <alignment horizontal="center" vertical="center" wrapText="1"/>
    </xf>
    <xf numFmtId="39" fontId="0" fillId="2" borderId="1" xfId="10" applyNumberFormat="1" applyFont="1" applyFill="1" applyBorder="1" applyAlignment="1" applyProtection="1">
      <alignment wrapText="1"/>
      <protection locked="0"/>
    </xf>
    <xf numFmtId="0" fontId="1" fillId="2" borderId="0" xfId="9" applyFill="1"/>
    <xf numFmtId="0" fontId="33" fillId="2" borderId="0" xfId="9" applyFont="1" applyFill="1" applyProtection="1">
      <protection locked="0"/>
    </xf>
    <xf numFmtId="0" fontId="1" fillId="2" borderId="0" xfId="9" applyFill="1" applyProtection="1">
      <protection locked="0"/>
    </xf>
    <xf numFmtId="0" fontId="18" fillId="7" borderId="20" xfId="9" applyFont="1" applyFill="1" applyBorder="1" applyAlignment="1">
      <alignment horizontal="center" vertical="center" wrapText="1"/>
    </xf>
    <xf numFmtId="0" fontId="34" fillId="18" borderId="1" xfId="9" applyFont="1" applyFill="1" applyBorder="1" applyAlignment="1">
      <alignment horizontal="center" vertical="center" wrapText="1"/>
    </xf>
    <xf numFmtId="0" fontId="1" fillId="2" borderId="0" xfId="9" applyFill="1" applyAlignment="1">
      <alignment horizontal="center"/>
    </xf>
    <xf numFmtId="0" fontId="1" fillId="0" borderId="0" xfId="9" applyAlignment="1">
      <alignment horizontal="center"/>
    </xf>
    <xf numFmtId="4" fontId="0" fillId="18" borderId="1" xfId="11" applyNumberFormat="1" applyFont="1" applyFill="1" applyBorder="1" applyAlignment="1" applyProtection="1">
      <alignment wrapText="1"/>
      <protection locked="0"/>
    </xf>
    <xf numFmtId="39" fontId="0" fillId="2" borderId="1" xfId="11" applyNumberFormat="1" applyFont="1" applyFill="1" applyBorder="1" applyAlignment="1" applyProtection="1">
      <alignment wrapText="1"/>
      <protection locked="0"/>
    </xf>
    <xf numFmtId="0" fontId="10" fillId="2" borderId="0" xfId="9" applyFont="1" applyFill="1" applyAlignment="1">
      <alignment vertical="center" wrapText="1"/>
    </xf>
    <xf numFmtId="0" fontId="10" fillId="2" borderId="0" xfId="9" applyFont="1" applyFill="1" applyAlignment="1">
      <alignment horizontal="center" vertical="center" wrapText="1"/>
    </xf>
    <xf numFmtId="0" fontId="11" fillId="2" borderId="73" xfId="9" applyFont="1" applyFill="1" applyBorder="1" applyAlignment="1">
      <alignment horizontal="justify" vertical="center" wrapText="1"/>
    </xf>
    <xf numFmtId="14" fontId="11" fillId="2" borderId="73" xfId="9" applyNumberFormat="1" applyFont="1" applyFill="1" applyBorder="1" applyAlignment="1">
      <alignment horizontal="center" vertical="center" wrapText="1"/>
    </xf>
    <xf numFmtId="0" fontId="11" fillId="2" borderId="73" xfId="9" applyFont="1" applyFill="1" applyBorder="1" applyAlignment="1">
      <alignment horizontal="center" vertical="center" wrapText="1"/>
    </xf>
    <xf numFmtId="0" fontId="11" fillId="2" borderId="73" xfId="12" applyFont="1" applyFill="1" applyBorder="1" applyAlignment="1">
      <alignment horizontal="justify" vertical="center" wrapText="1"/>
    </xf>
    <xf numFmtId="0" fontId="36" fillId="2" borderId="73" xfId="9" applyFont="1" applyFill="1" applyBorder="1" applyAlignment="1">
      <alignment horizontal="center" vertical="center" wrapText="1"/>
    </xf>
    <xf numFmtId="0" fontId="24" fillId="2" borderId="73" xfId="9" applyFont="1" applyFill="1" applyBorder="1" applyAlignment="1">
      <alignment horizontal="center" vertical="center" wrapText="1"/>
    </xf>
    <xf numFmtId="170" fontId="5" fillId="2" borderId="66" xfId="8" applyNumberFormat="1" applyFont="1" applyFill="1" applyBorder="1" applyAlignment="1">
      <alignment horizontal="center" vertical="center" wrapText="1"/>
    </xf>
    <xf numFmtId="0" fontId="5" fillId="2" borderId="0" xfId="5" applyFont="1" applyFill="1" applyAlignment="1">
      <alignment horizontal="center" vertical="center" wrapText="1"/>
    </xf>
    <xf numFmtId="0" fontId="5" fillId="2" borderId="65" xfId="5" applyFont="1" applyFill="1" applyBorder="1" applyAlignment="1">
      <alignment horizontal="center" vertical="center" wrapText="1"/>
    </xf>
    <xf numFmtId="170" fontId="3" fillId="2" borderId="64" xfId="8" applyNumberFormat="1" applyFont="1" applyFill="1" applyBorder="1" applyAlignment="1">
      <alignment horizontal="center" vertical="center" wrapText="1"/>
    </xf>
    <xf numFmtId="0" fontId="3" fillId="2" borderId="63" xfId="5" applyFont="1" applyFill="1" applyBorder="1" applyAlignment="1">
      <alignment horizontal="center" vertical="center" wrapText="1"/>
    </xf>
    <xf numFmtId="0" fontId="3" fillId="2" borderId="60" xfId="5" applyFont="1" applyFill="1" applyBorder="1" applyAlignment="1">
      <alignment horizontal="center" vertical="center" wrapText="1"/>
    </xf>
    <xf numFmtId="0" fontId="26" fillId="11" borderId="23" xfId="5" applyFont="1" applyFill="1" applyBorder="1" applyAlignment="1">
      <alignment horizontal="center" vertical="center" wrapText="1"/>
    </xf>
    <xf numFmtId="0" fontId="26" fillId="11" borderId="22" xfId="5" applyFont="1" applyFill="1" applyBorder="1" applyAlignment="1">
      <alignment horizontal="center" vertical="center" wrapText="1"/>
    </xf>
    <xf numFmtId="0" fontId="26" fillId="11" borderId="25" xfId="5" applyFont="1" applyFill="1" applyBorder="1" applyAlignment="1">
      <alignment horizontal="center" vertical="center" wrapText="1"/>
    </xf>
    <xf numFmtId="0" fontId="26" fillId="11" borderId="1" xfId="5" applyFont="1" applyFill="1" applyBorder="1" applyAlignment="1">
      <alignment horizontal="center" vertical="center" wrapText="1"/>
    </xf>
    <xf numFmtId="0" fontId="26" fillId="11" borderId="28" xfId="5" applyFont="1" applyFill="1" applyBorder="1" applyAlignment="1">
      <alignment horizontal="center" vertical="center" wrapText="1"/>
    </xf>
    <xf numFmtId="0" fontId="26" fillId="11" borderId="27" xfId="5" applyFont="1" applyFill="1" applyBorder="1" applyAlignment="1">
      <alignment horizontal="center" vertical="center" wrapText="1"/>
    </xf>
    <xf numFmtId="175" fontId="15" fillId="14" borderId="3" xfId="7" applyNumberFormat="1" applyFont="1" applyFill="1" applyBorder="1" applyAlignment="1">
      <alignment horizontal="center" vertical="center" wrapText="1"/>
    </xf>
    <xf numFmtId="175" fontId="15" fillId="14" borderId="62" xfId="7" applyNumberFormat="1" applyFont="1" applyFill="1" applyBorder="1" applyAlignment="1">
      <alignment horizontal="center" vertical="center" wrapText="1"/>
    </xf>
    <xf numFmtId="14" fontId="28" fillId="2" borderId="62" xfId="5" applyNumberFormat="1" applyFont="1" applyFill="1" applyBorder="1" applyAlignment="1">
      <alignment horizontal="center" vertical="center" wrapText="1"/>
    </xf>
    <xf numFmtId="14" fontId="28" fillId="2" borderId="5" xfId="5" applyNumberFormat="1" applyFont="1" applyFill="1" applyBorder="1" applyAlignment="1">
      <alignment horizontal="center" vertical="center" wrapText="1"/>
    </xf>
    <xf numFmtId="0" fontId="14" fillId="2" borderId="66" xfId="5" applyFill="1" applyBorder="1" applyAlignment="1">
      <alignment horizontal="center" vertical="center" wrapText="1"/>
    </xf>
    <xf numFmtId="0" fontId="14" fillId="2" borderId="0" xfId="5" applyFill="1" applyAlignment="1">
      <alignment horizontal="center" vertical="center" wrapText="1"/>
    </xf>
    <xf numFmtId="0" fontId="14" fillId="2" borderId="65" xfId="5" applyFill="1" applyBorder="1" applyAlignment="1">
      <alignment horizontal="center" vertical="center" wrapText="1"/>
    </xf>
    <xf numFmtId="0" fontId="14" fillId="2" borderId="64" xfId="5" applyFill="1" applyBorder="1" applyAlignment="1">
      <alignment horizontal="center" vertical="center" wrapText="1"/>
    </xf>
    <xf numFmtId="0" fontId="14" fillId="2" borderId="63" xfId="5" applyFill="1" applyBorder="1" applyAlignment="1">
      <alignment horizontal="center" vertical="center" wrapText="1"/>
    </xf>
    <xf numFmtId="0" fontId="14" fillId="2" borderId="60" xfId="5" applyFill="1" applyBorder="1" applyAlignment="1">
      <alignment horizontal="center" vertical="center" wrapText="1"/>
    </xf>
    <xf numFmtId="0" fontId="29" fillId="15" borderId="68" xfId="5" applyFont="1" applyFill="1" applyBorder="1" applyAlignment="1">
      <alignment horizontal="center" vertical="center" wrapText="1"/>
    </xf>
    <xf numFmtId="0" fontId="29" fillId="15" borderId="67" xfId="5" applyFont="1" applyFill="1" applyBorder="1" applyAlignment="1">
      <alignment horizontal="center" vertical="center" wrapText="1"/>
    </xf>
    <xf numFmtId="0" fontId="29" fillId="15" borderId="61" xfId="5" applyFont="1" applyFill="1" applyBorder="1" applyAlignment="1">
      <alignment horizontal="center" vertical="center" wrapText="1"/>
    </xf>
    <xf numFmtId="0" fontId="20" fillId="11" borderId="58" xfId="5" applyFont="1" applyFill="1" applyBorder="1" applyAlignment="1">
      <alignment horizontal="left" vertical="center"/>
    </xf>
    <xf numFmtId="0" fontId="14" fillId="0" borderId="47" xfId="5" applyBorder="1" applyAlignment="1">
      <alignment vertical="center"/>
    </xf>
    <xf numFmtId="0" fontId="22" fillId="13" borderId="57" xfId="5" applyFont="1" applyFill="1" applyBorder="1" applyAlignment="1">
      <alignment horizontal="left" vertical="center"/>
    </xf>
    <xf numFmtId="0" fontId="14" fillId="13" borderId="56" xfId="5" applyFill="1" applyBorder="1" applyAlignment="1">
      <alignment vertical="center"/>
    </xf>
    <xf numFmtId="0" fontId="14" fillId="0" borderId="58" xfId="5" applyBorder="1" applyAlignment="1">
      <alignment vertical="center"/>
    </xf>
    <xf numFmtId="0" fontId="24" fillId="0" borderId="28" xfId="5" applyFont="1" applyBorder="1" applyAlignment="1">
      <alignment horizontal="center" vertical="center"/>
    </xf>
    <xf numFmtId="0" fontId="24" fillId="0" borderId="15" xfId="5" applyFont="1" applyBorder="1" applyAlignment="1">
      <alignment horizontal="center" vertical="center"/>
    </xf>
    <xf numFmtId="0" fontId="24" fillId="0" borderId="26" xfId="5" applyFont="1" applyBorder="1" applyAlignment="1">
      <alignment horizontal="center" vertical="center"/>
    </xf>
    <xf numFmtId="0" fontId="24" fillId="0" borderId="23" xfId="5" applyFont="1" applyBorder="1" applyAlignment="1">
      <alignment horizontal="center" vertical="center"/>
    </xf>
    <xf numFmtId="0" fontId="24" fillId="0" borderId="7" xfId="5" applyFont="1" applyBorder="1" applyAlignment="1">
      <alignment horizontal="center" vertical="center"/>
    </xf>
    <xf numFmtId="0" fontId="24" fillId="0" borderId="21" xfId="5" applyFont="1" applyBorder="1" applyAlignment="1">
      <alignment horizontal="center" vertical="center"/>
    </xf>
    <xf numFmtId="0" fontId="24" fillId="11" borderId="18" xfId="5" applyFont="1" applyFill="1" applyBorder="1" applyAlignment="1">
      <alignment horizontal="center" vertical="center"/>
    </xf>
    <xf numFmtId="0" fontId="24" fillId="11" borderId="27" xfId="5" applyFont="1" applyFill="1" applyBorder="1" applyAlignment="1">
      <alignment horizontal="center" vertical="center"/>
    </xf>
    <xf numFmtId="0" fontId="24" fillId="11" borderId="14" xfId="5" applyFont="1" applyFill="1" applyBorder="1" applyAlignment="1">
      <alignment horizontal="center" vertical="center"/>
    </xf>
    <xf numFmtId="0" fontId="24" fillId="11" borderId="28" xfId="5" applyFont="1" applyFill="1" applyBorder="1" applyAlignment="1">
      <alignment horizontal="center" vertical="center"/>
    </xf>
    <xf numFmtId="0" fontId="24" fillId="11" borderId="26" xfId="5" applyFont="1" applyFill="1" applyBorder="1" applyAlignment="1">
      <alignment horizontal="center" vertical="center"/>
    </xf>
    <xf numFmtId="0" fontId="15" fillId="8" borderId="61" xfId="5" applyFont="1" applyFill="1" applyBorder="1" applyAlignment="1">
      <alignment horizontal="center" vertical="center" wrapText="1"/>
    </xf>
    <xf numFmtId="0" fontId="15" fillId="8" borderId="60" xfId="5" applyFont="1" applyFill="1" applyBorder="1" applyAlignment="1">
      <alignment horizontal="center" vertical="center" wrapText="1"/>
    </xf>
    <xf numFmtId="0" fontId="25" fillId="2" borderId="0" xfId="5" applyFont="1" applyFill="1" applyAlignment="1">
      <alignment horizontal="center" vertical="center"/>
    </xf>
    <xf numFmtId="0" fontId="17" fillId="10" borderId="37" xfId="5" applyFont="1" applyFill="1" applyBorder="1" applyAlignment="1">
      <alignment horizontal="left" vertical="center"/>
    </xf>
    <xf numFmtId="0" fontId="14" fillId="10" borderId="36" xfId="5" applyFill="1" applyBorder="1" applyAlignment="1">
      <alignment vertical="center"/>
    </xf>
    <xf numFmtId="0" fontId="14" fillId="10" borderId="35" xfId="5" applyFill="1" applyBorder="1" applyAlignment="1">
      <alignment vertical="center"/>
    </xf>
    <xf numFmtId="171" fontId="10" fillId="0" borderId="0" xfId="5" applyNumberFormat="1" applyFont="1" applyAlignment="1">
      <alignment horizontal="left" vertical="center"/>
    </xf>
    <xf numFmtId="0" fontId="14" fillId="0" borderId="0" xfId="5" applyAlignment="1">
      <alignment vertical="center"/>
    </xf>
    <xf numFmtId="0" fontId="23" fillId="11" borderId="25" xfId="5" applyFont="1" applyFill="1" applyBorder="1" applyAlignment="1">
      <alignment horizontal="center" vertical="center" wrapText="1"/>
    </xf>
    <xf numFmtId="0" fontId="23" fillId="11" borderId="1" xfId="5" applyFont="1" applyFill="1" applyBorder="1" applyAlignment="1">
      <alignment horizontal="center" vertical="center" wrapText="1"/>
    </xf>
    <xf numFmtId="0" fontId="15" fillId="14" borderId="3" xfId="5" applyFont="1" applyFill="1" applyBorder="1" applyAlignment="1">
      <alignment horizontal="center" vertical="center" wrapText="1"/>
    </xf>
    <xf numFmtId="0" fontId="15" fillId="14" borderId="62" xfId="5" applyFont="1" applyFill="1" applyBorder="1" applyAlignment="1">
      <alignment horizontal="center" vertical="center" wrapText="1"/>
    </xf>
    <xf numFmtId="0" fontId="23" fillId="11" borderId="23" xfId="5" applyFont="1" applyFill="1" applyBorder="1" applyAlignment="1">
      <alignment horizontal="center" vertical="center" wrapText="1"/>
    </xf>
    <xf numFmtId="0" fontId="23" fillId="11" borderId="22" xfId="5" applyFont="1" applyFill="1" applyBorder="1" applyAlignment="1">
      <alignment horizontal="center" vertical="center" wrapText="1"/>
    </xf>
    <xf numFmtId="0" fontId="24" fillId="2" borderId="0" xfId="5" applyFont="1" applyFill="1" applyAlignment="1">
      <alignment horizontal="left" vertical="center"/>
    </xf>
    <xf numFmtId="0" fontId="24" fillId="2" borderId="63" xfId="5" applyFont="1" applyFill="1" applyBorder="1" applyAlignment="1">
      <alignment horizontal="left" vertical="center"/>
    </xf>
    <xf numFmtId="0" fontId="18" fillId="0" borderId="68" xfId="5" applyFont="1" applyBorder="1" applyAlignment="1">
      <alignment horizontal="center" vertical="center"/>
    </xf>
    <xf numFmtId="0" fontId="18" fillId="0" borderId="67" xfId="5" applyFont="1" applyBorder="1" applyAlignment="1">
      <alignment horizontal="center" vertical="center"/>
    </xf>
    <xf numFmtId="0" fontId="18" fillId="0" borderId="64" xfId="5" applyFont="1" applyBorder="1" applyAlignment="1">
      <alignment horizontal="center" vertical="center"/>
    </xf>
    <xf numFmtId="0" fontId="18" fillId="0" borderId="63" xfId="5" applyFont="1" applyBorder="1" applyAlignment="1">
      <alignment horizontal="center" vertical="center"/>
    </xf>
    <xf numFmtId="0" fontId="15" fillId="8" borderId="16" xfId="5" applyFont="1" applyFill="1" applyBorder="1" applyAlignment="1">
      <alignment horizontal="center" vertical="center" wrapText="1"/>
    </xf>
    <xf numFmtId="0" fontId="15" fillId="8" borderId="8" xfId="5" applyFont="1" applyFill="1" applyBorder="1" applyAlignment="1">
      <alignment horizontal="center" vertical="center" wrapText="1"/>
    </xf>
    <xf numFmtId="0" fontId="29" fillId="16" borderId="71" xfId="5" applyFont="1" applyFill="1" applyBorder="1" applyAlignment="1">
      <alignment horizontal="center" vertical="center" wrapText="1"/>
    </xf>
    <xf numFmtId="0" fontId="29" fillId="16" borderId="36" xfId="5" applyFont="1" applyFill="1" applyBorder="1" applyAlignment="1">
      <alignment horizontal="center" vertical="center" wrapText="1"/>
    </xf>
    <xf numFmtId="0" fontId="29" fillId="16" borderId="35" xfId="5" applyFont="1" applyFill="1" applyBorder="1" applyAlignment="1">
      <alignment horizontal="center" vertical="center" wrapText="1"/>
    </xf>
    <xf numFmtId="0" fontId="14" fillId="0" borderId="68" xfId="5" applyBorder="1" applyAlignment="1">
      <alignment horizontal="center"/>
    </xf>
    <xf numFmtId="0" fontId="14" fillId="0" borderId="67" xfId="5" applyBorder="1" applyAlignment="1">
      <alignment horizontal="center"/>
    </xf>
    <xf numFmtId="0" fontId="14" fillId="0" borderId="61" xfId="5" applyBorder="1" applyAlignment="1">
      <alignment horizontal="center"/>
    </xf>
    <xf numFmtId="0" fontId="14" fillId="0" borderId="66" xfId="5" applyBorder="1" applyAlignment="1">
      <alignment horizontal="center"/>
    </xf>
    <xf numFmtId="0" fontId="14" fillId="0" borderId="0" xfId="5" applyAlignment="1">
      <alignment horizontal="center"/>
    </xf>
    <xf numFmtId="0" fontId="14" fillId="0" borderId="65" xfId="5" applyBorder="1" applyAlignment="1">
      <alignment horizontal="center"/>
    </xf>
    <xf numFmtId="0" fontId="14" fillId="0" borderId="64" xfId="5" applyBorder="1" applyAlignment="1">
      <alignment horizontal="center"/>
    </xf>
    <xf numFmtId="0" fontId="14" fillId="0" borderId="63" xfId="5" applyBorder="1" applyAlignment="1">
      <alignment horizontal="center"/>
    </xf>
    <xf numFmtId="0" fontId="14" fillId="0" borderId="60" xfId="5" applyBorder="1" applyAlignment="1">
      <alignment horizontal="center"/>
    </xf>
    <xf numFmtId="0" fontId="18" fillId="2" borderId="68" xfId="5" applyFont="1" applyFill="1" applyBorder="1" applyAlignment="1">
      <alignment horizontal="center" vertical="top" wrapText="1"/>
    </xf>
    <xf numFmtId="0" fontId="18" fillId="2" borderId="67" xfId="5" applyFont="1" applyFill="1" applyBorder="1" applyAlignment="1">
      <alignment horizontal="center" vertical="top" wrapText="1"/>
    </xf>
    <xf numFmtId="0" fontId="18" fillId="2" borderId="61" xfId="5" applyFont="1" applyFill="1" applyBorder="1" applyAlignment="1">
      <alignment horizontal="center" vertical="top" wrapText="1"/>
    </xf>
    <xf numFmtId="0" fontId="18" fillId="2" borderId="66" xfId="5" applyFont="1" applyFill="1" applyBorder="1" applyAlignment="1">
      <alignment horizontal="center" vertical="top" wrapText="1"/>
    </xf>
    <xf numFmtId="0" fontId="18" fillId="2" borderId="0" xfId="5" applyFont="1" applyFill="1" applyAlignment="1">
      <alignment horizontal="center" vertical="top" wrapText="1"/>
    </xf>
    <xf numFmtId="0" fontId="18" fillId="2" borderId="65" xfId="5" applyFont="1" applyFill="1" applyBorder="1" applyAlignment="1">
      <alignment horizontal="center" vertical="top" wrapText="1"/>
    </xf>
    <xf numFmtId="0" fontId="25" fillId="2" borderId="64" xfId="5" applyFont="1" applyFill="1" applyBorder="1" applyAlignment="1">
      <alignment horizontal="center" vertical="center"/>
    </xf>
    <xf numFmtId="0" fontId="25" fillId="2" borderId="63" xfId="5" applyFont="1" applyFill="1" applyBorder="1" applyAlignment="1">
      <alignment horizontal="center" vertical="center"/>
    </xf>
    <xf numFmtId="0" fontId="25" fillId="2" borderId="60" xfId="5" applyFont="1" applyFill="1" applyBorder="1" applyAlignment="1">
      <alignment horizontal="center" vertical="center"/>
    </xf>
    <xf numFmtId="0" fontId="23" fillId="11" borderId="28" xfId="5" applyFont="1" applyFill="1" applyBorder="1" applyAlignment="1">
      <alignment horizontal="center" vertical="center" wrapText="1"/>
    </xf>
    <xf numFmtId="0" fontId="23" fillId="11" borderId="27" xfId="5" applyFont="1" applyFill="1" applyBorder="1" applyAlignment="1">
      <alignment horizontal="center" vertical="center" wrapText="1"/>
    </xf>
    <xf numFmtId="0" fontId="20" fillId="11" borderId="58" xfId="5" applyFont="1" applyFill="1" applyBorder="1" applyAlignment="1">
      <alignment horizontal="left" vertical="top"/>
    </xf>
    <xf numFmtId="0" fontId="14" fillId="0" borderId="47" xfId="5" applyBorder="1"/>
    <xf numFmtId="0" fontId="14" fillId="0" borderId="58" xfId="5" applyBorder="1"/>
    <xf numFmtId="0" fontId="22" fillId="13" borderId="57" xfId="5" applyFont="1" applyFill="1" applyBorder="1" applyAlignment="1">
      <alignment horizontal="left" vertical="top"/>
    </xf>
    <xf numFmtId="0" fontId="14" fillId="13" borderId="70" xfId="5" applyFill="1" applyBorder="1"/>
    <xf numFmtId="0" fontId="17" fillId="10" borderId="37" xfId="5" applyFont="1" applyFill="1" applyBorder="1" applyAlignment="1">
      <alignment horizontal="left" vertical="top"/>
    </xf>
    <xf numFmtId="0" fontId="14" fillId="10" borderId="36" xfId="5" applyFill="1" applyBorder="1"/>
    <xf numFmtId="171" fontId="10" fillId="2" borderId="0" xfId="5" applyNumberFormat="1" applyFont="1" applyFill="1" applyAlignment="1">
      <alignment horizontal="left" vertical="top"/>
    </xf>
    <xf numFmtId="0" fontId="14" fillId="2" borderId="0" xfId="5" applyFill="1"/>
    <xf numFmtId="0" fontId="18" fillId="11" borderId="17" xfId="5" applyFont="1" applyFill="1" applyBorder="1" applyAlignment="1">
      <alignment horizontal="center" vertical="top"/>
    </xf>
    <xf numFmtId="0" fontId="18" fillId="11" borderId="16" xfId="5" applyFont="1" applyFill="1" applyBorder="1" applyAlignment="1">
      <alignment horizontal="center" vertical="top"/>
    </xf>
    <xf numFmtId="0" fontId="18" fillId="11" borderId="15" xfId="5" applyFont="1" applyFill="1" applyBorder="1" applyAlignment="1">
      <alignment horizontal="center" vertical="top"/>
    </xf>
    <xf numFmtId="0" fontId="6" fillId="5" borderId="2"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7" fillId="2" borderId="0" xfId="0" applyFont="1" applyFill="1" applyAlignment="1">
      <alignment horizontal="center"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2" fillId="2" borderId="14"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2" borderId="16" xfId="0" applyFont="1" applyFill="1" applyBorder="1" applyAlignment="1">
      <alignment horizontal="left"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2" borderId="27"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10" fillId="2" borderId="0" xfId="0" applyFont="1" applyFill="1" applyAlignment="1">
      <alignment horizontal="left" vertical="center" wrapText="1"/>
    </xf>
    <xf numFmtId="0" fontId="11" fillId="2" borderId="19" xfId="0" applyFont="1" applyFill="1" applyBorder="1" applyAlignment="1">
      <alignment horizontal="left" vertical="center" wrapText="1"/>
    </xf>
    <xf numFmtId="0" fontId="5" fillId="7"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2" fillId="2" borderId="22"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9" fillId="2" borderId="1" xfId="9" applyFont="1" applyFill="1" applyBorder="1" applyAlignment="1">
      <alignment horizontal="center" vertical="center" wrapText="1"/>
    </xf>
    <xf numFmtId="0" fontId="9" fillId="2" borderId="72" xfId="9" applyFont="1" applyFill="1" applyBorder="1" applyAlignment="1">
      <alignment horizontal="center" vertical="center" wrapText="1"/>
    </xf>
    <xf numFmtId="0" fontId="9" fillId="2" borderId="0" xfId="9" applyFont="1" applyFill="1" applyAlignment="1">
      <alignment horizontal="center" vertical="center" wrapText="1"/>
    </xf>
    <xf numFmtId="0" fontId="37" fillId="2" borderId="76" xfId="9" applyFont="1" applyFill="1" applyBorder="1" applyAlignment="1">
      <alignment horizontal="center" vertical="center" wrapText="1"/>
    </xf>
    <xf numFmtId="0" fontId="37" fillId="2" borderId="75" xfId="9" applyFont="1" applyFill="1" applyBorder="1" applyAlignment="1">
      <alignment horizontal="center" vertical="center" wrapText="1"/>
    </xf>
    <xf numFmtId="0" fontId="37" fillId="2" borderId="74" xfId="9" applyFont="1" applyFill="1" applyBorder="1" applyAlignment="1">
      <alignment horizontal="center" vertical="center" wrapText="1"/>
    </xf>
    <xf numFmtId="0" fontId="38" fillId="0" borderId="68" xfId="5" applyFont="1" applyBorder="1" applyAlignment="1">
      <alignment horizontal="center" vertical="top"/>
    </xf>
    <xf numFmtId="0" fontId="38" fillId="0" borderId="67" xfId="5" applyFont="1" applyBorder="1" applyAlignment="1">
      <alignment horizontal="center" vertical="top"/>
    </xf>
    <xf numFmtId="0" fontId="38" fillId="0" borderId="61" xfId="5" applyFont="1" applyBorder="1" applyAlignment="1">
      <alignment horizontal="center" vertical="top"/>
    </xf>
    <xf numFmtId="0" fontId="38" fillId="0" borderId="66" xfId="5" applyFont="1" applyBorder="1" applyAlignment="1">
      <alignment horizontal="center" vertical="top"/>
    </xf>
    <xf numFmtId="0" fontId="38" fillId="0" borderId="0" xfId="5" applyFont="1" applyAlignment="1">
      <alignment horizontal="center" vertical="top"/>
    </xf>
    <xf numFmtId="0" fontId="38" fillId="0" borderId="65" xfId="5" applyFont="1" applyBorder="1" applyAlignment="1">
      <alignment horizontal="center" vertical="top"/>
    </xf>
    <xf numFmtId="0" fontId="39" fillId="0" borderId="66" xfId="5" applyFont="1" applyBorder="1" applyAlignment="1">
      <alignment horizontal="center" vertical="top"/>
    </xf>
    <xf numFmtId="0" fontId="39" fillId="0" borderId="0" xfId="5" applyFont="1" applyAlignment="1">
      <alignment horizontal="center" vertical="top"/>
    </xf>
    <xf numFmtId="0" fontId="39" fillId="0" borderId="65" xfId="5" applyFont="1" applyBorder="1" applyAlignment="1">
      <alignment horizontal="center" vertical="top"/>
    </xf>
    <xf numFmtId="0" fontId="40" fillId="0" borderId="66" xfId="5" applyFont="1" applyBorder="1" applyAlignment="1">
      <alignment horizontal="center" vertical="center"/>
    </xf>
    <xf numFmtId="0" fontId="40" fillId="0" borderId="0" xfId="5" applyFont="1" applyAlignment="1">
      <alignment horizontal="center" vertical="center"/>
    </xf>
    <xf numFmtId="0" fontId="40" fillId="0" borderId="65" xfId="5" applyFont="1" applyBorder="1" applyAlignment="1">
      <alignment horizontal="center" vertical="center"/>
    </xf>
    <xf numFmtId="0" fontId="41" fillId="0" borderId="17" xfId="5" applyFont="1" applyBorder="1" applyAlignment="1">
      <alignment horizontal="center" vertical="center"/>
    </xf>
    <xf numFmtId="0" fontId="20" fillId="11" borderId="28" xfId="5" applyFont="1" applyFill="1" applyBorder="1" applyAlignment="1">
      <alignment horizontal="center" vertical="top"/>
    </xf>
    <xf numFmtId="0" fontId="14" fillId="11" borderId="27" xfId="5" applyFill="1" applyBorder="1"/>
    <xf numFmtId="0" fontId="14" fillId="11" borderId="26" xfId="5" applyFill="1" applyBorder="1"/>
    <xf numFmtId="0" fontId="14" fillId="0" borderId="12" xfId="5" applyBorder="1"/>
    <xf numFmtId="0" fontId="20" fillId="11" borderId="25" xfId="5" applyFont="1" applyFill="1" applyBorder="1" applyAlignment="1">
      <alignment horizontal="center" vertical="top"/>
    </xf>
    <xf numFmtId="0" fontId="14" fillId="11" borderId="1" xfId="5" applyFill="1" applyBorder="1"/>
    <xf numFmtId="0" fontId="20" fillId="11" borderId="13" xfId="5" applyFont="1" applyFill="1" applyBorder="1" applyAlignment="1">
      <alignment horizontal="center" vertical="top"/>
    </xf>
    <xf numFmtId="0" fontId="22" fillId="13" borderId="13" xfId="5" applyFont="1" applyFill="1" applyBorder="1" applyAlignment="1">
      <alignment horizontal="center" vertical="top"/>
    </xf>
    <xf numFmtId="0" fontId="14" fillId="13" borderId="1" xfId="5" applyFill="1" applyBorder="1"/>
    <xf numFmtId="0" fontId="14" fillId="13" borderId="24" xfId="5" applyFill="1" applyBorder="1"/>
    <xf numFmtId="0" fontId="14" fillId="0" borderId="9" xfId="5" applyBorder="1"/>
    <xf numFmtId="0" fontId="20" fillId="11" borderId="23" xfId="5" applyFont="1" applyFill="1" applyBorder="1" applyAlignment="1">
      <alignment horizontal="center" vertical="center" wrapText="1"/>
    </xf>
    <xf numFmtId="0" fontId="20" fillId="11" borderId="22" xfId="5" applyFont="1" applyFill="1" applyBorder="1" applyAlignment="1">
      <alignment horizontal="center" vertical="center" wrapText="1"/>
    </xf>
    <xf numFmtId="0" fontId="20" fillId="11" borderId="10" xfId="5" applyFont="1" applyFill="1" applyBorder="1" applyAlignment="1">
      <alignment horizontal="center" vertical="center" wrapText="1"/>
    </xf>
    <xf numFmtId="0" fontId="20" fillId="11" borderId="21" xfId="5" applyFont="1" applyFill="1" applyBorder="1" applyAlignment="1">
      <alignment horizontal="center" vertical="center" wrapText="1"/>
    </xf>
    <xf numFmtId="0" fontId="20" fillId="11" borderId="77" xfId="5" applyFont="1" applyFill="1" applyBorder="1" applyAlignment="1">
      <alignment horizontal="left" vertical="top"/>
    </xf>
    <xf numFmtId="3" fontId="19" fillId="0" borderId="78" xfId="5" applyNumberFormat="1" applyFont="1" applyBorder="1" applyAlignment="1">
      <alignment horizontal="right" vertical="top"/>
    </xf>
    <xf numFmtId="3" fontId="19" fillId="0" borderId="43" xfId="5" applyNumberFormat="1" applyFont="1" applyBorder="1" applyAlignment="1">
      <alignment horizontal="right" vertical="top"/>
    </xf>
    <xf numFmtId="173" fontId="42" fillId="0" borderId="79" xfId="5" applyNumberFormat="1" applyFont="1" applyBorder="1" applyAlignment="1">
      <alignment horizontal="right" vertical="top"/>
    </xf>
    <xf numFmtId="172" fontId="42" fillId="0" borderId="80" xfId="5" applyNumberFormat="1" applyFont="1" applyBorder="1" applyAlignment="1">
      <alignment horizontal="right" vertical="top"/>
    </xf>
    <xf numFmtId="3" fontId="19" fillId="0" borderId="44" xfId="5" applyNumberFormat="1" applyFont="1" applyBorder="1" applyAlignment="1">
      <alignment horizontal="right" vertical="top"/>
    </xf>
    <xf numFmtId="3" fontId="21" fillId="12" borderId="55" xfId="5" applyNumberFormat="1" applyFont="1" applyFill="1" applyBorder="1" applyAlignment="1">
      <alignment horizontal="right" vertical="top"/>
    </xf>
    <xf numFmtId="3" fontId="21" fillId="12" borderId="52" xfId="5" applyNumberFormat="1" applyFont="1" applyFill="1" applyBorder="1" applyAlignment="1">
      <alignment horizontal="right" vertical="top"/>
    </xf>
    <xf numFmtId="173" fontId="43" fillId="12" borderId="79" xfId="5" applyNumberFormat="1" applyFont="1" applyFill="1" applyBorder="1" applyAlignment="1">
      <alignment horizontal="right" vertical="top"/>
    </xf>
    <xf numFmtId="172" fontId="43" fillId="12" borderId="81" xfId="5" applyNumberFormat="1" applyFont="1" applyFill="1" applyBorder="1" applyAlignment="1">
      <alignment horizontal="right" vertical="top"/>
    </xf>
    <xf numFmtId="0" fontId="14" fillId="0" borderId="44" xfId="5" applyBorder="1"/>
    <xf numFmtId="0" fontId="14" fillId="0" borderId="43" xfId="5" applyBorder="1"/>
    <xf numFmtId="0" fontId="42" fillId="0" borderId="79" xfId="5" applyFont="1" applyBorder="1" applyAlignment="1">
      <alignment horizontal="right" vertical="top"/>
    </xf>
    <xf numFmtId="0" fontId="14" fillId="0" borderId="80" xfId="5" applyBorder="1"/>
    <xf numFmtId="0" fontId="17" fillId="10" borderId="71" xfId="5" applyFont="1" applyFill="1" applyBorder="1" applyAlignment="1">
      <alignment horizontal="left" vertical="top"/>
    </xf>
    <xf numFmtId="3" fontId="16" fillId="9" borderId="82" xfId="5" applyNumberFormat="1" applyFont="1" applyFill="1" applyBorder="1" applyAlignment="1">
      <alignment horizontal="right" vertical="top"/>
    </xf>
    <xf numFmtId="3" fontId="16" fillId="9" borderId="31" xfId="5" applyNumberFormat="1" applyFont="1" applyFill="1" applyBorder="1" applyAlignment="1">
      <alignment horizontal="right" vertical="top"/>
    </xf>
    <xf numFmtId="173" fontId="44" fillId="9" borderId="31" xfId="5" applyNumberFormat="1" applyFont="1" applyFill="1" applyBorder="1" applyAlignment="1">
      <alignment horizontal="right" vertical="top"/>
    </xf>
    <xf numFmtId="172" fontId="44" fillId="9" borderId="83" xfId="5" applyNumberFormat="1" applyFont="1" applyFill="1" applyBorder="1" applyAlignment="1">
      <alignment horizontal="right" vertical="top"/>
    </xf>
    <xf numFmtId="3" fontId="16" fillId="9" borderId="34" xfId="5" applyNumberFormat="1" applyFont="1" applyFill="1" applyBorder="1" applyAlignment="1">
      <alignment horizontal="right" vertical="top"/>
    </xf>
    <xf numFmtId="172" fontId="44" fillId="9" borderId="30" xfId="5" applyNumberFormat="1" applyFont="1" applyFill="1" applyBorder="1" applyAlignment="1">
      <alignment horizontal="right" vertical="top"/>
    </xf>
    <xf numFmtId="171" fontId="10" fillId="0" borderId="0" xfId="5" applyNumberFormat="1" applyFont="1" applyAlignment="1">
      <alignment horizontal="left" vertical="top"/>
    </xf>
    <xf numFmtId="0" fontId="14" fillId="0" borderId="0" xfId="5"/>
    <xf numFmtId="3" fontId="10" fillId="0" borderId="0" xfId="5" applyNumberFormat="1" applyFont="1" applyAlignment="1">
      <alignment horizontal="center" vertical="top"/>
    </xf>
    <xf numFmtId="176" fontId="10" fillId="0" borderId="0" xfId="5" applyNumberFormat="1" applyFont="1" applyAlignment="1">
      <alignment vertical="top"/>
    </xf>
    <xf numFmtId="0" fontId="14" fillId="0" borderId="84" xfId="5" applyBorder="1" applyAlignment="1">
      <alignment horizontal="center"/>
    </xf>
    <xf numFmtId="0" fontId="38" fillId="0" borderId="66" xfId="5" applyFont="1" applyBorder="1" applyAlignment="1">
      <alignment horizontal="center" vertical="center"/>
    </xf>
    <xf numFmtId="0" fontId="38" fillId="0" borderId="0" xfId="5" applyFont="1" applyAlignment="1">
      <alignment horizontal="center" vertical="center"/>
    </xf>
    <xf numFmtId="0" fontId="38" fillId="0" borderId="65" xfId="5" applyFont="1" applyBorder="1" applyAlignment="1">
      <alignment horizontal="center" vertical="center"/>
    </xf>
    <xf numFmtId="0" fontId="14" fillId="0" borderId="38" xfId="5" applyBorder="1" applyAlignment="1">
      <alignment horizontal="center"/>
    </xf>
    <xf numFmtId="0" fontId="39" fillId="0" borderId="66" xfId="5" applyFont="1" applyBorder="1" applyAlignment="1">
      <alignment horizontal="center" vertical="center"/>
    </xf>
    <xf numFmtId="0" fontId="39" fillId="0" borderId="0" xfId="5" applyFont="1" applyAlignment="1">
      <alignment horizontal="center" vertical="center"/>
    </xf>
    <xf numFmtId="0" fontId="39" fillId="0" borderId="65" xfId="5" applyFont="1" applyBorder="1" applyAlignment="1">
      <alignment horizontal="center" vertical="center"/>
    </xf>
    <xf numFmtId="0" fontId="40" fillId="0" borderId="66" xfId="5" applyFont="1" applyBorder="1" applyAlignment="1">
      <alignment horizontal="center" vertical="top"/>
    </xf>
    <xf numFmtId="0" fontId="40" fillId="0" borderId="0" xfId="5" applyFont="1" applyAlignment="1">
      <alignment horizontal="center" vertical="top"/>
    </xf>
    <xf numFmtId="0" fontId="40" fillId="0" borderId="65" xfId="5" applyFont="1" applyBorder="1" applyAlignment="1">
      <alignment horizontal="center" vertical="top"/>
    </xf>
    <xf numFmtId="0" fontId="45" fillId="0" borderId="28" xfId="5" applyFont="1" applyBorder="1" applyAlignment="1">
      <alignment horizontal="center" vertical="center"/>
    </xf>
    <xf numFmtId="0" fontId="20" fillId="11" borderId="27" xfId="5" applyFont="1" applyFill="1" applyBorder="1" applyAlignment="1">
      <alignment horizontal="center" vertical="top"/>
    </xf>
    <xf numFmtId="0" fontId="17" fillId="10" borderId="27" xfId="5" applyFont="1" applyFill="1" applyBorder="1" applyAlignment="1">
      <alignment horizontal="left" vertical="top"/>
    </xf>
    <xf numFmtId="0" fontId="14" fillId="10" borderId="27" xfId="5" applyFill="1" applyBorder="1"/>
    <xf numFmtId="0" fontId="14" fillId="10" borderId="26" xfId="5" applyFill="1" applyBorder="1"/>
    <xf numFmtId="0" fontId="14" fillId="0" borderId="23" xfId="5" applyBorder="1"/>
    <xf numFmtId="0" fontId="20" fillId="11" borderId="22" xfId="5" applyFont="1" applyFill="1" applyBorder="1" applyAlignment="1">
      <alignment horizontal="center" vertical="top" wrapText="1"/>
    </xf>
    <xf numFmtId="0" fontId="20" fillId="11" borderId="21" xfId="5" applyFont="1" applyFill="1" applyBorder="1" applyAlignment="1">
      <alignment horizontal="center" vertical="top" wrapText="1"/>
    </xf>
    <xf numFmtId="3" fontId="19" fillId="0" borderId="41" xfId="5" applyNumberFormat="1" applyFont="1" applyBorder="1" applyAlignment="1">
      <alignment horizontal="right" vertical="top"/>
    </xf>
    <xf numFmtId="173" fontId="19" fillId="0" borderId="43" xfId="5" applyNumberFormat="1" applyFont="1" applyBorder="1" applyAlignment="1">
      <alignment horizontal="right" vertical="top"/>
    </xf>
    <xf numFmtId="172" fontId="19" fillId="0" borderId="43" xfId="5" applyNumberFormat="1" applyFont="1" applyBorder="1" applyAlignment="1">
      <alignment horizontal="right" vertical="top"/>
    </xf>
    <xf numFmtId="172" fontId="19" fillId="0" borderId="85" xfId="5" applyNumberFormat="1" applyFont="1" applyBorder="1" applyAlignment="1">
      <alignment horizontal="right" vertical="top"/>
    </xf>
    <xf numFmtId="3" fontId="16" fillId="9" borderId="86" xfId="5" applyNumberFormat="1" applyFont="1" applyFill="1" applyBorder="1" applyAlignment="1">
      <alignment horizontal="right" vertical="top"/>
    </xf>
    <xf numFmtId="3" fontId="16" fillId="9" borderId="87" xfId="5" applyNumberFormat="1" applyFont="1" applyFill="1" applyBorder="1" applyAlignment="1">
      <alignment horizontal="right" vertical="top"/>
    </xf>
    <xf numFmtId="173" fontId="16" fillId="9" borderId="87" xfId="5" applyNumberFormat="1" applyFont="1" applyFill="1" applyBorder="1" applyAlignment="1">
      <alignment horizontal="right" vertical="top"/>
    </xf>
    <xf numFmtId="172" fontId="16" fillId="9" borderId="87" xfId="5" applyNumberFormat="1" applyFont="1" applyFill="1" applyBorder="1" applyAlignment="1">
      <alignment horizontal="right" vertical="top"/>
    </xf>
    <xf numFmtId="172" fontId="16" fillId="9" borderId="88" xfId="5" applyNumberFormat="1" applyFont="1" applyFill="1" applyBorder="1" applyAlignment="1">
      <alignment horizontal="right" vertical="top"/>
    </xf>
    <xf numFmtId="0" fontId="19" fillId="0" borderId="43" xfId="5" applyFont="1" applyBorder="1" applyAlignment="1">
      <alignment horizontal="right" vertical="top"/>
    </xf>
    <xf numFmtId="0" fontId="14" fillId="0" borderId="85" xfId="5" applyBorder="1"/>
    <xf numFmtId="0" fontId="20" fillId="11" borderId="77" xfId="5" applyFont="1" applyFill="1" applyBorder="1" applyAlignment="1">
      <alignment horizontal="left" vertical="top" wrapText="1"/>
    </xf>
    <xf numFmtId="0" fontId="14" fillId="0" borderId="89" xfId="5" applyBorder="1"/>
    <xf numFmtId="0" fontId="14" fillId="0" borderId="40" xfId="5" applyBorder="1"/>
    <xf numFmtId="0" fontId="14" fillId="0" borderId="90" xfId="5" applyBorder="1"/>
    <xf numFmtId="3" fontId="16" fillId="9" borderId="32" xfId="5" applyNumberFormat="1" applyFont="1" applyFill="1" applyBorder="1" applyAlignment="1">
      <alignment horizontal="right" vertical="top"/>
    </xf>
    <xf numFmtId="173" fontId="16" fillId="9" borderId="31" xfId="5" applyNumberFormat="1" applyFont="1" applyFill="1" applyBorder="1" applyAlignment="1">
      <alignment horizontal="right" vertical="top"/>
    </xf>
    <xf numFmtId="172" fontId="16" fillId="9" borderId="31" xfId="5" applyNumberFormat="1" applyFont="1" applyFill="1" applyBorder="1" applyAlignment="1">
      <alignment horizontal="right" vertical="top"/>
    </xf>
    <xf numFmtId="172" fontId="16" fillId="9" borderId="83" xfId="5" applyNumberFormat="1" applyFont="1" applyFill="1" applyBorder="1" applyAlignment="1">
      <alignment horizontal="right" vertical="top"/>
    </xf>
    <xf numFmtId="172" fontId="16" fillId="9" borderId="30" xfId="5" applyNumberFormat="1" applyFont="1" applyFill="1" applyBorder="1" applyAlignment="1">
      <alignment horizontal="right" vertical="top"/>
    </xf>
    <xf numFmtId="176" fontId="10" fillId="0" borderId="0" xfId="5" applyNumberFormat="1" applyFont="1" applyAlignment="1">
      <alignment horizontal="right" vertical="top"/>
    </xf>
    <xf numFmtId="0" fontId="45" fillId="0" borderId="28" xfId="5" applyFont="1" applyBorder="1" applyAlignment="1">
      <alignment horizontal="center" vertical="center" wrapText="1"/>
    </xf>
    <xf numFmtId="0" fontId="14" fillId="0" borderId="27" xfId="5" applyBorder="1"/>
    <xf numFmtId="0" fontId="17" fillId="10" borderId="27" xfId="5" applyFont="1" applyFill="1" applyBorder="1" applyAlignment="1">
      <alignment horizontal="center" vertical="center"/>
    </xf>
    <xf numFmtId="0" fontId="14" fillId="0" borderId="25" xfId="5" applyBorder="1"/>
    <xf numFmtId="0" fontId="14" fillId="0" borderId="2" xfId="5" applyBorder="1"/>
    <xf numFmtId="0" fontId="20" fillId="11" borderId="1" xfId="5" applyFont="1" applyFill="1" applyBorder="1" applyAlignment="1">
      <alignment horizontal="center" vertical="top"/>
    </xf>
    <xf numFmtId="0" fontId="14" fillId="10" borderId="13" xfId="5" applyFill="1" applyBorder="1"/>
    <xf numFmtId="0" fontId="14" fillId="10" borderId="1" xfId="5" applyFill="1" applyBorder="1"/>
    <xf numFmtId="0" fontId="14" fillId="0" borderId="24" xfId="5" applyBorder="1"/>
    <xf numFmtId="0" fontId="14" fillId="0" borderId="6" xfId="5" applyBorder="1"/>
    <xf numFmtId="0" fontId="20" fillId="11" borderId="47" xfId="5" applyFont="1" applyFill="1" applyBorder="1" applyAlignment="1">
      <alignment horizontal="left" vertical="top"/>
    </xf>
    <xf numFmtId="0" fontId="22" fillId="13" borderId="91" xfId="5" applyFont="1" applyFill="1" applyBorder="1" applyAlignment="1">
      <alignment horizontal="left" vertical="top"/>
    </xf>
    <xf numFmtId="3" fontId="21" fillId="12" borderId="92" xfId="5" applyNumberFormat="1" applyFont="1" applyFill="1" applyBorder="1" applyAlignment="1">
      <alignment horizontal="right" vertical="top"/>
    </xf>
    <xf numFmtId="173" fontId="21" fillId="12" borderId="52" xfId="5" applyNumberFormat="1" applyFont="1" applyFill="1" applyBorder="1" applyAlignment="1">
      <alignment horizontal="right" vertical="top"/>
    </xf>
    <xf numFmtId="172" fontId="21" fillId="12" borderId="52" xfId="5" applyNumberFormat="1" applyFont="1" applyFill="1" applyBorder="1" applyAlignment="1">
      <alignment horizontal="right" vertical="top"/>
    </xf>
    <xf numFmtId="172" fontId="21" fillId="12" borderId="93" xfId="5" applyNumberFormat="1" applyFont="1" applyFill="1" applyBorder="1" applyAlignment="1">
      <alignment horizontal="right" vertical="top"/>
    </xf>
    <xf numFmtId="172" fontId="21" fillId="12" borderId="51" xfId="5" applyNumberFormat="1" applyFont="1" applyFill="1" applyBorder="1" applyAlignment="1">
      <alignment horizontal="right" vertical="top"/>
    </xf>
    <xf numFmtId="0" fontId="20" fillId="11" borderId="69" xfId="5" applyFont="1" applyFill="1" applyBorder="1" applyAlignment="1">
      <alignment horizontal="left" vertical="top" wrapText="1"/>
    </xf>
    <xf numFmtId="3" fontId="10" fillId="0" borderId="0" xfId="5" applyNumberFormat="1" applyFont="1" applyAlignment="1">
      <alignment vertical="top"/>
    </xf>
    <xf numFmtId="0" fontId="25" fillId="0" borderId="66" xfId="5" applyFont="1" applyBorder="1" applyAlignment="1">
      <alignment horizontal="center" vertical="center"/>
    </xf>
    <xf numFmtId="0" fontId="25" fillId="0" borderId="0" xfId="5" applyFont="1" applyAlignment="1">
      <alignment horizontal="center" vertical="center"/>
    </xf>
    <xf numFmtId="0" fontId="25" fillId="0" borderId="65" xfId="5" applyFont="1" applyBorder="1" applyAlignment="1">
      <alignment horizontal="center" vertical="center"/>
    </xf>
    <xf numFmtId="0" fontId="45" fillId="0" borderId="17" xfId="5" applyFont="1" applyBorder="1" applyAlignment="1">
      <alignment horizontal="center" vertical="center"/>
    </xf>
    <xf numFmtId="0" fontId="14" fillId="11" borderId="14" xfId="5" applyFill="1" applyBorder="1"/>
    <xf numFmtId="0" fontId="17" fillId="10" borderId="28" xfId="5" applyFont="1" applyFill="1" applyBorder="1" applyAlignment="1">
      <alignment horizontal="center" vertical="center"/>
    </xf>
    <xf numFmtId="0" fontId="14" fillId="11" borderId="2" xfId="5" applyFill="1" applyBorder="1"/>
    <xf numFmtId="0" fontId="14" fillId="10" borderId="25" xfId="5" applyFill="1" applyBorder="1"/>
    <xf numFmtId="0" fontId="20" fillId="11" borderId="23" xfId="5" applyFont="1" applyFill="1" applyBorder="1" applyAlignment="1">
      <alignment horizontal="center" vertical="top"/>
    </xf>
    <xf numFmtId="0" fontId="20" fillId="11" borderId="22" xfId="5" applyFont="1" applyFill="1" applyBorder="1" applyAlignment="1">
      <alignment horizontal="center" vertical="top"/>
    </xf>
    <xf numFmtId="0" fontId="20" fillId="11" borderId="10" xfId="5" applyFont="1" applyFill="1" applyBorder="1" applyAlignment="1">
      <alignment horizontal="center" vertical="top"/>
    </xf>
    <xf numFmtId="0" fontId="20" fillId="11" borderId="6" xfId="5" applyFont="1" applyFill="1" applyBorder="1" applyAlignment="1">
      <alignment horizontal="center" vertical="top"/>
    </xf>
    <xf numFmtId="0" fontId="20" fillId="11" borderId="21" xfId="5" applyFont="1" applyFill="1" applyBorder="1" applyAlignment="1">
      <alignment horizontal="center" vertical="top"/>
    </xf>
    <xf numFmtId="173" fontId="19" fillId="0" borderId="41" xfId="5" applyNumberFormat="1" applyFont="1" applyBorder="1" applyAlignment="1">
      <alignment horizontal="right" vertical="top"/>
    </xf>
    <xf numFmtId="173" fontId="19" fillId="0" borderId="44" xfId="5" applyNumberFormat="1" applyFont="1" applyBorder="1" applyAlignment="1">
      <alignment horizontal="right" vertical="top"/>
    </xf>
    <xf numFmtId="172" fontId="19" fillId="0" borderId="42" xfId="5" applyNumberFormat="1" applyFont="1" applyBorder="1" applyAlignment="1">
      <alignment horizontal="right" vertical="top"/>
    </xf>
    <xf numFmtId="173" fontId="16" fillId="9" borderId="94" xfId="5" applyNumberFormat="1" applyFont="1" applyFill="1" applyBorder="1" applyAlignment="1">
      <alignment horizontal="right" vertical="top"/>
    </xf>
    <xf numFmtId="0" fontId="19" fillId="0" borderId="44" xfId="5" applyFont="1" applyBorder="1" applyAlignment="1">
      <alignment horizontal="right" vertical="top"/>
    </xf>
    <xf numFmtId="0" fontId="14" fillId="0" borderId="42" xfId="5" applyBorder="1"/>
    <xf numFmtId="173" fontId="16" fillId="9" borderId="32" xfId="5" applyNumberFormat="1" applyFont="1" applyFill="1" applyBorder="1" applyAlignment="1">
      <alignment horizontal="right" vertical="top"/>
    </xf>
    <xf numFmtId="173" fontId="16" fillId="9" borderId="34" xfId="5" applyNumberFormat="1" applyFont="1" applyFill="1" applyBorder="1" applyAlignment="1">
      <alignment horizontal="right" vertical="top"/>
    </xf>
    <xf numFmtId="172" fontId="16" fillId="9" borderId="33" xfId="5" applyNumberFormat="1" applyFont="1" applyFill="1" applyBorder="1" applyAlignment="1">
      <alignment horizontal="right" vertical="top"/>
    </xf>
    <xf numFmtId="0" fontId="38" fillId="0" borderId="68" xfId="5" applyFont="1" applyBorder="1" applyAlignment="1">
      <alignment horizontal="center" vertical="center" wrapText="1"/>
    </xf>
    <xf numFmtId="0" fontId="38" fillId="0" borderId="67" xfId="5" applyFont="1" applyBorder="1" applyAlignment="1">
      <alignment horizontal="center" vertical="center" wrapText="1"/>
    </xf>
    <xf numFmtId="0" fontId="38" fillId="0" borderId="61" xfId="5" applyFont="1" applyBorder="1" applyAlignment="1">
      <alignment horizontal="center" vertical="center" wrapText="1"/>
    </xf>
    <xf numFmtId="0" fontId="38" fillId="0" borderId="66" xfId="5" applyFont="1" applyBorder="1" applyAlignment="1">
      <alignment horizontal="center" vertical="center" wrapText="1"/>
    </xf>
    <xf numFmtId="0" fontId="38" fillId="0" borderId="0" xfId="5" applyFont="1" applyAlignment="1">
      <alignment horizontal="center" vertical="center" wrapText="1"/>
    </xf>
    <xf numFmtId="0" fontId="38" fillId="0" borderId="65" xfId="5" applyFont="1" applyBorder="1" applyAlignment="1">
      <alignment horizontal="center" vertical="center" wrapText="1"/>
    </xf>
    <xf numFmtId="0" fontId="25" fillId="0" borderId="64" xfId="5" applyFont="1" applyBorder="1" applyAlignment="1">
      <alignment horizontal="center" vertical="center"/>
    </xf>
    <xf numFmtId="0" fontId="25" fillId="0" borderId="63" xfId="5" applyFont="1" applyBorder="1" applyAlignment="1">
      <alignment horizontal="center" vertical="center"/>
    </xf>
    <xf numFmtId="0" fontId="25" fillId="0" borderId="60" xfId="5" applyFont="1" applyBorder="1" applyAlignment="1">
      <alignment horizontal="center" vertical="center"/>
    </xf>
    <xf numFmtId="0" fontId="14" fillId="0" borderId="14" xfId="5" applyBorder="1"/>
    <xf numFmtId="0" fontId="20" fillId="11" borderId="23" xfId="5" applyFont="1" applyFill="1" applyBorder="1" applyAlignment="1">
      <alignment horizontal="center" vertical="top" wrapText="1"/>
    </xf>
    <xf numFmtId="0" fontId="20" fillId="11" borderId="95" xfId="5" applyFont="1" applyFill="1" applyBorder="1" applyAlignment="1">
      <alignment horizontal="left" vertical="top"/>
    </xf>
    <xf numFmtId="0" fontId="22" fillId="13" borderId="96" xfId="5" applyFont="1" applyFill="1" applyBorder="1" applyAlignment="1">
      <alignment horizontal="left" vertical="top"/>
    </xf>
    <xf numFmtId="3" fontId="21" fillId="12" borderId="97" xfId="5" applyNumberFormat="1" applyFont="1" applyFill="1" applyBorder="1" applyAlignment="1">
      <alignment horizontal="right" vertical="top"/>
    </xf>
    <xf numFmtId="3" fontId="21" fillId="12" borderId="98" xfId="5" applyNumberFormat="1" applyFont="1" applyFill="1" applyBorder="1" applyAlignment="1">
      <alignment horizontal="right" vertical="top"/>
    </xf>
    <xf numFmtId="172" fontId="21" fillId="12" borderId="98" xfId="5" applyNumberFormat="1" applyFont="1" applyFill="1" applyBorder="1" applyAlignment="1">
      <alignment horizontal="right" vertical="top"/>
    </xf>
    <xf numFmtId="172" fontId="21" fillId="12" borderId="99" xfId="5" applyNumberFormat="1" applyFont="1" applyFill="1" applyBorder="1" applyAlignment="1">
      <alignment horizontal="right" vertical="top"/>
    </xf>
    <xf numFmtId="3" fontId="21" fillId="12" borderId="100" xfId="5" applyNumberFormat="1" applyFont="1" applyFill="1" applyBorder="1" applyAlignment="1">
      <alignment horizontal="right" vertical="top"/>
    </xf>
    <xf numFmtId="172" fontId="21" fillId="12" borderId="101" xfId="5" applyNumberFormat="1" applyFont="1" applyFill="1" applyBorder="1" applyAlignment="1">
      <alignment horizontal="right" vertical="top"/>
    </xf>
    <xf numFmtId="172" fontId="19" fillId="0" borderId="80" xfId="5" applyNumberFormat="1" applyFont="1" applyBorder="1" applyAlignment="1">
      <alignment horizontal="right" vertical="top"/>
    </xf>
    <xf numFmtId="172" fontId="21" fillId="12" borderId="81" xfId="5" applyNumberFormat="1" applyFont="1" applyFill="1" applyBorder="1" applyAlignment="1">
      <alignment horizontal="right" vertical="top"/>
    </xf>
    <xf numFmtId="0" fontId="14" fillId="0" borderId="41" xfId="5" applyBorder="1"/>
    <xf numFmtId="0" fontId="14" fillId="0" borderId="102" xfId="5" applyBorder="1"/>
    <xf numFmtId="0" fontId="20" fillId="11" borderId="103" xfId="5" applyFont="1" applyFill="1" applyBorder="1" applyAlignment="1">
      <alignment horizontal="left" vertical="top"/>
    </xf>
    <xf numFmtId="3" fontId="19" fillId="0" borderId="104" xfId="5" applyNumberFormat="1" applyFont="1" applyBorder="1" applyAlignment="1">
      <alignment horizontal="right" vertical="top"/>
    </xf>
    <xf numFmtId="3" fontId="19" fillId="0" borderId="105" xfId="5" applyNumberFormat="1" applyFont="1" applyBorder="1" applyAlignment="1">
      <alignment horizontal="right" vertical="top"/>
    </xf>
    <xf numFmtId="172" fontId="19" fillId="0" borderId="105" xfId="5" applyNumberFormat="1" applyFont="1" applyBorder="1" applyAlignment="1">
      <alignment horizontal="right" vertical="top"/>
    </xf>
    <xf numFmtId="172" fontId="19" fillId="0" borderId="106" xfId="5" applyNumberFormat="1" applyFont="1" applyBorder="1" applyAlignment="1">
      <alignment horizontal="right" vertical="top"/>
    </xf>
    <xf numFmtId="3" fontId="19" fillId="0" borderId="107" xfId="5" applyNumberFormat="1" applyFont="1" applyBorder="1" applyAlignment="1">
      <alignment horizontal="right" vertical="top"/>
    </xf>
    <xf numFmtId="0" fontId="14" fillId="0" borderId="107" xfId="5" applyBorder="1"/>
    <xf numFmtId="0" fontId="14" fillId="0" borderId="105" xfId="5" applyBorder="1"/>
    <xf numFmtId="0" fontId="14" fillId="0" borderId="106" xfId="5" applyBorder="1"/>
    <xf numFmtId="3" fontId="21" fillId="12" borderId="108" xfId="5" applyNumberFormat="1" applyFont="1" applyFill="1" applyBorder="1" applyAlignment="1">
      <alignment horizontal="right" vertical="top"/>
    </xf>
    <xf numFmtId="3" fontId="21" fillId="12" borderId="109" xfId="5" applyNumberFormat="1" applyFont="1" applyFill="1" applyBorder="1" applyAlignment="1">
      <alignment horizontal="right" vertical="top"/>
    </xf>
    <xf numFmtId="172" fontId="21" fillId="12" borderId="109" xfId="5" applyNumberFormat="1" applyFont="1" applyFill="1" applyBorder="1" applyAlignment="1">
      <alignment horizontal="right" vertical="top"/>
    </xf>
    <xf numFmtId="172" fontId="21" fillId="12" borderId="110" xfId="5" applyNumberFormat="1" applyFont="1" applyFill="1" applyBorder="1" applyAlignment="1">
      <alignment horizontal="right" vertical="top"/>
    </xf>
    <xf numFmtId="0" fontId="20" fillId="11" borderId="111" xfId="5" applyFont="1" applyFill="1" applyBorder="1" applyAlignment="1">
      <alignment horizontal="left" vertical="top"/>
    </xf>
    <xf numFmtId="0" fontId="22" fillId="13" borderId="112" xfId="5" applyFont="1" applyFill="1" applyBorder="1" applyAlignment="1">
      <alignment horizontal="left" vertical="top"/>
    </xf>
    <xf numFmtId="3" fontId="21" fillId="12" borderId="113" xfId="5" applyNumberFormat="1" applyFont="1" applyFill="1" applyBorder="1" applyAlignment="1">
      <alignment horizontal="right" vertical="top"/>
    </xf>
    <xf numFmtId="3" fontId="21" fillId="12" borderId="114" xfId="5" applyNumberFormat="1" applyFont="1" applyFill="1" applyBorder="1" applyAlignment="1">
      <alignment horizontal="right" vertical="top"/>
    </xf>
    <xf numFmtId="172" fontId="21" fillId="12" borderId="114" xfId="5" applyNumberFormat="1" applyFont="1" applyFill="1" applyBorder="1" applyAlignment="1">
      <alignment horizontal="right" vertical="top"/>
    </xf>
    <xf numFmtId="172" fontId="21" fillId="12" borderId="115" xfId="5" applyNumberFormat="1" applyFont="1" applyFill="1" applyBorder="1" applyAlignment="1">
      <alignment horizontal="right" vertical="top"/>
    </xf>
    <xf numFmtId="3" fontId="21" fillId="12" borderId="116" xfId="5" applyNumberFormat="1" applyFont="1" applyFill="1" applyBorder="1" applyAlignment="1">
      <alignment horizontal="right" vertical="top"/>
    </xf>
    <xf numFmtId="177" fontId="21" fillId="12" borderId="114" xfId="5" applyNumberFormat="1" applyFont="1" applyFill="1" applyBorder="1" applyAlignment="1">
      <alignment horizontal="right" vertical="top"/>
    </xf>
    <xf numFmtId="172" fontId="21" fillId="12" borderId="117" xfId="5" applyNumberFormat="1" applyFont="1" applyFill="1" applyBorder="1" applyAlignment="1">
      <alignment horizontal="right" vertical="top"/>
    </xf>
    <xf numFmtId="177" fontId="21" fillId="12" borderId="52" xfId="5" applyNumberFormat="1" applyFont="1" applyFill="1" applyBorder="1" applyAlignment="1">
      <alignment horizontal="right" vertical="top"/>
    </xf>
    <xf numFmtId="177" fontId="21" fillId="12" borderId="109" xfId="5" applyNumberFormat="1" applyFont="1" applyFill="1" applyBorder="1" applyAlignment="1">
      <alignment horizontal="right" vertical="top"/>
    </xf>
    <xf numFmtId="0" fontId="14" fillId="12" borderId="116" xfId="5" applyFill="1" applyBorder="1"/>
    <xf numFmtId="0" fontId="14" fillId="12" borderId="114" xfId="5" applyFill="1" applyBorder="1"/>
    <xf numFmtId="0" fontId="14" fillId="12" borderId="115" xfId="5" applyFill="1" applyBorder="1"/>
    <xf numFmtId="0" fontId="14" fillId="0" borderId="118" xfId="5" applyBorder="1"/>
    <xf numFmtId="177" fontId="16" fillId="9" borderId="31" xfId="5" applyNumberFormat="1" applyFont="1" applyFill="1" applyBorder="1" applyAlignment="1">
      <alignment horizontal="right" vertical="top"/>
    </xf>
    <xf numFmtId="44" fontId="14" fillId="0" borderId="0" xfId="13" applyFont="1"/>
  </cellXfs>
  <cellStyles count="14">
    <cellStyle name="Hipervínculo" xfId="12" builtinId="8"/>
    <cellStyle name="Millares" xfId="2" builtinId="3"/>
    <cellStyle name="Millares 2" xfId="4" xr:uid="{3CF69877-3484-4554-9CA2-8C6E99053A33}"/>
    <cellStyle name="Millares 2 2 3" xfId="11" xr:uid="{3EF23D2D-4BE5-43E1-B697-35A071724CC0}"/>
    <cellStyle name="Millares 3" xfId="8" xr:uid="{3D9B25EB-3B9B-4C82-8A56-8122802BE757}"/>
    <cellStyle name="Millares 4" xfId="10" xr:uid="{1F5D7DB9-3FA3-41D1-882D-AF6F990FD4A8}"/>
    <cellStyle name="Moneda" xfId="13" builtinId="4"/>
    <cellStyle name="Moneda 2" xfId="7" xr:uid="{39A5E091-FFF3-4CF5-A404-E7A9F0611D62}"/>
    <cellStyle name="Normal" xfId="0" builtinId="0"/>
    <cellStyle name="Normal 2" xfId="3" xr:uid="{D151849C-4F54-4551-A718-EF06806553A3}"/>
    <cellStyle name="Normal 3" xfId="5" xr:uid="{65C30257-F769-4102-B25C-FA399A7E6E53}"/>
    <cellStyle name="Normal 4" xfId="9" xr:uid="{C034A06A-68F9-4378-AFA0-1B6AA546B52B}"/>
    <cellStyle name="Porcentaje" xfId="1" builtinId="5"/>
    <cellStyle name="Porcentaje 2" xfId="6" xr:uid="{EAD32E87-0D53-4162-A504-811D2620913D}"/>
  </cellStyles>
  <dxfs count="0"/>
  <tableStyles count="1" defaultTableStyle="TableStyleMedium2" defaultPivotStyle="PivotStyleLight16">
    <tableStyle name="Invisible" pivot="0" table="0" count="0" xr9:uid="{08C3E4F9-86A7-4C4F-AE41-73CE88689CAA}"/>
  </tableStyles>
  <colors>
    <mruColors>
      <color rgb="FF2D7B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714375</xdr:colOff>
      <xdr:row>0</xdr:row>
      <xdr:rowOff>133350</xdr:rowOff>
    </xdr:from>
    <xdr:ext cx="1108075" cy="795768"/>
    <xdr:pic>
      <xdr:nvPicPr>
        <xdr:cNvPr id="2" name="Imagen 1">
          <a:extLst>
            <a:ext uri="{FF2B5EF4-FFF2-40B4-BE49-F238E27FC236}">
              <a16:creationId xmlns:a16="http://schemas.microsoft.com/office/drawing/2014/main" id="{4E067F73-9EAF-405F-BB9D-3596586586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9775" b="9775"/>
        <a:stretch>
          <a:fillRect/>
        </a:stretch>
      </xdr:blipFill>
      <xdr:spPr bwMode="auto">
        <a:xfrm>
          <a:off x="1581150" y="133350"/>
          <a:ext cx="1108075" cy="7957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1136650</xdr:colOff>
      <xdr:row>1</xdr:row>
      <xdr:rowOff>82551</xdr:rowOff>
    </xdr:from>
    <xdr:ext cx="795483" cy="673100"/>
    <xdr:pic>
      <xdr:nvPicPr>
        <xdr:cNvPr id="2" name="finagro_logo_horizontal_354x110.png">
          <a:extLst>
            <a:ext uri="{FF2B5EF4-FFF2-40B4-BE49-F238E27FC236}">
              <a16:creationId xmlns:a16="http://schemas.microsoft.com/office/drawing/2014/main" id="{24AA61F5-D8D3-48DF-AEC9-3F002C7A945A}"/>
            </a:ext>
          </a:extLst>
        </xdr:cNvPr>
        <xdr:cNvPicPr>
          <a:picLocks noChangeAspect="1"/>
        </xdr:cNvPicPr>
      </xdr:nvPicPr>
      <xdr:blipFill>
        <a:blip xmlns:r="http://schemas.openxmlformats.org/officeDocument/2006/relationships" r:embed="rId1"/>
        <a:stretch>
          <a:fillRect/>
        </a:stretch>
      </xdr:blipFill>
      <xdr:spPr>
        <a:xfrm>
          <a:off x="1527175" y="244476"/>
          <a:ext cx="795483" cy="673100"/>
        </a:xfrm>
        <a:prstGeom prst="rect">
          <a:avLst/>
        </a:prstGeom>
        <a:noFill/>
        <a:ln>
          <a:noFill/>
        </a:ln>
      </xdr:spPr>
    </xdr:pic>
    <xdr:clientData/>
  </xdr:oneCellAnchor>
  <xdr:oneCellAnchor>
    <xdr:from>
      <xdr:col>1</xdr:col>
      <xdr:colOff>1136650</xdr:colOff>
      <xdr:row>1</xdr:row>
      <xdr:rowOff>82551</xdr:rowOff>
    </xdr:from>
    <xdr:ext cx="795483" cy="673100"/>
    <xdr:pic>
      <xdr:nvPicPr>
        <xdr:cNvPr id="3" name="finagro_logo_horizontal_354x110.png">
          <a:extLst>
            <a:ext uri="{FF2B5EF4-FFF2-40B4-BE49-F238E27FC236}">
              <a16:creationId xmlns:a16="http://schemas.microsoft.com/office/drawing/2014/main" id="{BA82477E-C0B4-4638-B952-F03BAABB59A1}"/>
            </a:ext>
          </a:extLst>
        </xdr:cNvPr>
        <xdr:cNvPicPr>
          <a:picLocks noChangeAspect="1"/>
        </xdr:cNvPicPr>
      </xdr:nvPicPr>
      <xdr:blipFill>
        <a:blip xmlns:r="http://schemas.openxmlformats.org/officeDocument/2006/relationships" r:embed="rId1"/>
        <a:stretch>
          <a:fillRect/>
        </a:stretch>
      </xdr:blipFill>
      <xdr:spPr>
        <a:xfrm>
          <a:off x="1527175" y="244476"/>
          <a:ext cx="795483" cy="673100"/>
        </a:xfrm>
        <a:prstGeom prst="rect">
          <a:avLst/>
        </a:prstGeom>
        <a:noFill/>
        <a:ln>
          <a:noFill/>
        </a:ln>
      </xdr:spPr>
    </xdr:pic>
    <xdr:clientData/>
  </xdr:oneCellAnchor>
  <xdr:oneCellAnchor>
    <xdr:from>
      <xdr:col>1</xdr:col>
      <xdr:colOff>1136650</xdr:colOff>
      <xdr:row>1</xdr:row>
      <xdr:rowOff>82551</xdr:rowOff>
    </xdr:from>
    <xdr:ext cx="795483" cy="673100"/>
    <xdr:pic>
      <xdr:nvPicPr>
        <xdr:cNvPr id="4" name="finagro_logo_horizontal_354x110.png">
          <a:extLst>
            <a:ext uri="{FF2B5EF4-FFF2-40B4-BE49-F238E27FC236}">
              <a16:creationId xmlns:a16="http://schemas.microsoft.com/office/drawing/2014/main" id="{BE782A45-D927-4D08-91E4-5E5FB78F29D7}"/>
            </a:ext>
          </a:extLst>
        </xdr:cNvPr>
        <xdr:cNvPicPr>
          <a:picLocks noChangeAspect="1"/>
        </xdr:cNvPicPr>
      </xdr:nvPicPr>
      <xdr:blipFill>
        <a:blip xmlns:r="http://schemas.openxmlformats.org/officeDocument/2006/relationships" r:embed="rId1"/>
        <a:stretch>
          <a:fillRect/>
        </a:stretch>
      </xdr:blipFill>
      <xdr:spPr>
        <a:xfrm>
          <a:off x="1527175" y="244476"/>
          <a:ext cx="795483" cy="673100"/>
        </a:xfrm>
        <a:prstGeom prst="rect">
          <a:avLst/>
        </a:prstGeom>
        <a:noFill/>
        <a:ln>
          <a:noFill/>
        </a:ln>
      </xdr:spPr>
    </xdr:pic>
    <xdr:clientData/>
  </xdr:oneCellAnchor>
  <xdr:oneCellAnchor>
    <xdr:from>
      <xdr:col>1</xdr:col>
      <xdr:colOff>1136650</xdr:colOff>
      <xdr:row>1</xdr:row>
      <xdr:rowOff>82551</xdr:rowOff>
    </xdr:from>
    <xdr:ext cx="795483" cy="673100"/>
    <xdr:pic>
      <xdr:nvPicPr>
        <xdr:cNvPr id="5" name="finagro_logo_horizontal_354x110.png">
          <a:extLst>
            <a:ext uri="{FF2B5EF4-FFF2-40B4-BE49-F238E27FC236}">
              <a16:creationId xmlns:a16="http://schemas.microsoft.com/office/drawing/2014/main" id="{3CDC42BE-FCD7-4ED1-B329-C93EC625F27E}"/>
            </a:ext>
          </a:extLst>
        </xdr:cNvPr>
        <xdr:cNvPicPr>
          <a:picLocks noChangeAspect="1"/>
        </xdr:cNvPicPr>
      </xdr:nvPicPr>
      <xdr:blipFill>
        <a:blip xmlns:r="http://schemas.openxmlformats.org/officeDocument/2006/relationships" r:embed="rId1"/>
        <a:stretch>
          <a:fillRect/>
        </a:stretch>
      </xdr:blipFill>
      <xdr:spPr>
        <a:xfrm>
          <a:off x="1527175" y="244476"/>
          <a:ext cx="795483" cy="673100"/>
        </a:xfrm>
        <a:prstGeom prst="rect">
          <a:avLst/>
        </a:prstGeom>
        <a:noFill/>
        <a:ln>
          <a:noFill/>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85725</xdr:colOff>
      <xdr:row>0</xdr:row>
      <xdr:rowOff>76201</xdr:rowOff>
    </xdr:from>
    <xdr:ext cx="923925" cy="742950"/>
    <xdr:pic>
      <xdr:nvPicPr>
        <xdr:cNvPr id="2" name="finagro_logo_horizontal_354x110.png">
          <a:extLst>
            <a:ext uri="{FF2B5EF4-FFF2-40B4-BE49-F238E27FC236}">
              <a16:creationId xmlns:a16="http://schemas.microsoft.com/office/drawing/2014/main" id="{BF4692A3-7FEB-443D-B23A-6116CB1EF014}"/>
            </a:ext>
          </a:extLst>
        </xdr:cNvPr>
        <xdr:cNvPicPr>
          <a:picLocks noChangeAspect="1"/>
        </xdr:cNvPicPr>
      </xdr:nvPicPr>
      <xdr:blipFill>
        <a:blip xmlns:r="http://schemas.openxmlformats.org/officeDocument/2006/relationships" r:embed="rId1"/>
        <a:stretch>
          <a:fillRect/>
        </a:stretch>
      </xdr:blipFill>
      <xdr:spPr>
        <a:xfrm>
          <a:off x="85725" y="76201"/>
          <a:ext cx="923925" cy="742950"/>
        </a:xfrm>
        <a:prstGeom prst="rect">
          <a:avLst/>
        </a:prstGeom>
        <a:noFill/>
        <a:ln>
          <a:noFill/>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104775</xdr:colOff>
      <xdr:row>0</xdr:row>
      <xdr:rowOff>38100</xdr:rowOff>
    </xdr:from>
    <xdr:ext cx="1238250" cy="1047749"/>
    <xdr:pic>
      <xdr:nvPicPr>
        <xdr:cNvPr id="2" name="finagro_logo_horizontal_354x110.png">
          <a:extLst>
            <a:ext uri="{FF2B5EF4-FFF2-40B4-BE49-F238E27FC236}">
              <a16:creationId xmlns:a16="http://schemas.microsoft.com/office/drawing/2014/main" id="{AEF06ECE-D3B9-462F-AD51-565513041597}"/>
            </a:ext>
          </a:extLst>
        </xdr:cNvPr>
        <xdr:cNvPicPr>
          <a:picLocks noChangeAspect="1"/>
        </xdr:cNvPicPr>
      </xdr:nvPicPr>
      <xdr:blipFill>
        <a:blip xmlns:r="http://schemas.openxmlformats.org/officeDocument/2006/relationships" r:embed="rId1"/>
        <a:stretch>
          <a:fillRect/>
        </a:stretch>
      </xdr:blipFill>
      <xdr:spPr>
        <a:xfrm>
          <a:off x="104775" y="38100"/>
          <a:ext cx="1238250" cy="1047749"/>
        </a:xfrm>
        <a:prstGeom prst="rect">
          <a:avLst/>
        </a:prstGeom>
        <a:noFill/>
        <a:ln>
          <a:noFill/>
        </a:ln>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142875</xdr:colOff>
      <xdr:row>0</xdr:row>
      <xdr:rowOff>85725</xdr:rowOff>
    </xdr:from>
    <xdr:ext cx="876300" cy="752475"/>
    <xdr:pic>
      <xdr:nvPicPr>
        <xdr:cNvPr id="2" name="finagro_logo_horizontal_354x110.png">
          <a:extLst>
            <a:ext uri="{FF2B5EF4-FFF2-40B4-BE49-F238E27FC236}">
              <a16:creationId xmlns:a16="http://schemas.microsoft.com/office/drawing/2014/main" id="{91C19901-C1EF-436C-93AF-D1F0599C5827}"/>
            </a:ext>
          </a:extLst>
        </xdr:cNvPr>
        <xdr:cNvPicPr>
          <a:picLocks noChangeAspect="1"/>
        </xdr:cNvPicPr>
      </xdr:nvPicPr>
      <xdr:blipFill>
        <a:blip xmlns:r="http://schemas.openxmlformats.org/officeDocument/2006/relationships" r:embed="rId1"/>
        <a:stretch>
          <a:fillRect/>
        </a:stretch>
      </xdr:blipFill>
      <xdr:spPr>
        <a:xfrm>
          <a:off x="142875" y="85725"/>
          <a:ext cx="876300" cy="752475"/>
        </a:xfrm>
        <a:prstGeom prst="rect">
          <a:avLst/>
        </a:prstGeom>
        <a:noFill/>
        <a:ln>
          <a:noFill/>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104776</xdr:colOff>
      <xdr:row>0</xdr:row>
      <xdr:rowOff>28576</xdr:rowOff>
    </xdr:from>
    <xdr:ext cx="838200" cy="800100"/>
    <xdr:pic>
      <xdr:nvPicPr>
        <xdr:cNvPr id="2" name="finagro_logo_horizontal_354x110.png">
          <a:extLst>
            <a:ext uri="{FF2B5EF4-FFF2-40B4-BE49-F238E27FC236}">
              <a16:creationId xmlns:a16="http://schemas.microsoft.com/office/drawing/2014/main" id="{DEB1DD1E-8825-4EFC-8BE1-4D2D5DA94327}"/>
            </a:ext>
          </a:extLst>
        </xdr:cNvPr>
        <xdr:cNvPicPr>
          <a:picLocks noChangeAspect="1"/>
        </xdr:cNvPicPr>
      </xdr:nvPicPr>
      <xdr:blipFill>
        <a:blip xmlns:r="http://schemas.openxmlformats.org/officeDocument/2006/relationships" r:embed="rId1"/>
        <a:stretch>
          <a:fillRect/>
        </a:stretch>
      </xdr:blipFill>
      <xdr:spPr>
        <a:xfrm>
          <a:off x="104776" y="28576"/>
          <a:ext cx="838200" cy="800100"/>
        </a:xfrm>
        <a:prstGeom prst="rect">
          <a:avLst/>
        </a:prstGeom>
        <a:noFill/>
        <a:ln>
          <a:noFill/>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123825</xdr:colOff>
      <xdr:row>0</xdr:row>
      <xdr:rowOff>38099</xdr:rowOff>
    </xdr:from>
    <xdr:ext cx="1038225" cy="790575"/>
    <xdr:pic>
      <xdr:nvPicPr>
        <xdr:cNvPr id="2" name="finagro_logo_horizontal_354x110.png">
          <a:extLst>
            <a:ext uri="{FF2B5EF4-FFF2-40B4-BE49-F238E27FC236}">
              <a16:creationId xmlns:a16="http://schemas.microsoft.com/office/drawing/2014/main" id="{AAC0E448-1826-4F9A-9EF4-778180C871E2}"/>
            </a:ext>
          </a:extLst>
        </xdr:cNvPr>
        <xdr:cNvPicPr>
          <a:picLocks noChangeAspect="1"/>
        </xdr:cNvPicPr>
      </xdr:nvPicPr>
      <xdr:blipFill>
        <a:blip xmlns:r="http://schemas.openxmlformats.org/officeDocument/2006/relationships" r:embed="rId1"/>
        <a:stretch>
          <a:fillRect/>
        </a:stretch>
      </xdr:blipFill>
      <xdr:spPr>
        <a:xfrm>
          <a:off x="123825" y="38099"/>
          <a:ext cx="1038225" cy="790575"/>
        </a:xfrm>
        <a:prstGeom prst="rect">
          <a:avLst/>
        </a:prstGeom>
        <a:noFill/>
        <a:ln>
          <a:noFill/>
        </a:ln>
      </xdr:spPr>
    </xdr:pic>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5CEC5-AFED-4BCA-B713-D0BCC825C11B}">
  <dimension ref="A1:AF234"/>
  <sheetViews>
    <sheetView tabSelected="1" workbookViewId="0">
      <selection activeCell="C32" sqref="C32"/>
    </sheetView>
  </sheetViews>
  <sheetFormatPr baseColWidth="10" defaultColWidth="11.375" defaultRowHeight="12.75" x14ac:dyDescent="0.25"/>
  <cols>
    <col min="1" max="1" width="11.375" style="60"/>
    <col min="2" max="2" width="15.5" style="59" bestFit="1" customWidth="1"/>
    <col min="3" max="3" width="20.875" style="59" bestFit="1" customWidth="1"/>
    <col min="4" max="4" width="4.625" style="59" bestFit="1" customWidth="1"/>
    <col min="5" max="10" width="13.625" style="59" customWidth="1"/>
    <col min="11" max="11" width="19" style="60" customWidth="1"/>
    <col min="12" max="32" width="11.375" style="60"/>
    <col min="33" max="16384" width="11.375" style="59"/>
  </cols>
  <sheetData>
    <row r="1" spans="2:11" ht="13.5" customHeight="1" x14ac:dyDescent="0.25">
      <c r="B1" s="202" t="s">
        <v>1022</v>
      </c>
      <c r="C1" s="203"/>
      <c r="D1" s="203"/>
      <c r="E1" s="203"/>
      <c r="F1" s="203"/>
      <c r="G1" s="203"/>
      <c r="H1" s="203"/>
      <c r="I1" s="203"/>
      <c r="J1" s="203"/>
      <c r="K1" s="204"/>
    </row>
    <row r="2" spans="2:11" ht="13.5" customHeight="1" x14ac:dyDescent="0.25">
      <c r="B2" s="196"/>
      <c r="C2" s="197"/>
      <c r="D2" s="198"/>
      <c r="E2" s="180" t="s">
        <v>1021</v>
      </c>
      <c r="F2" s="181"/>
      <c r="G2" s="181"/>
      <c r="H2" s="181"/>
      <c r="I2" s="181"/>
      <c r="J2" s="181"/>
      <c r="K2" s="182"/>
    </row>
    <row r="3" spans="2:11" ht="13.5" customHeight="1" x14ac:dyDescent="0.25">
      <c r="B3" s="196"/>
      <c r="C3" s="197"/>
      <c r="D3" s="198"/>
      <c r="E3" s="180" t="s">
        <v>1020</v>
      </c>
      <c r="F3" s="181"/>
      <c r="G3" s="181"/>
      <c r="H3" s="181"/>
      <c r="I3" s="181"/>
      <c r="J3" s="181"/>
      <c r="K3" s="182"/>
    </row>
    <row r="4" spans="2:11" ht="13.5" customHeight="1" x14ac:dyDescent="0.25">
      <c r="B4" s="196"/>
      <c r="C4" s="197"/>
      <c r="D4" s="198"/>
      <c r="E4" s="180" t="s">
        <v>1019</v>
      </c>
      <c r="F4" s="181"/>
      <c r="G4" s="181"/>
      <c r="H4" s="181"/>
      <c r="I4" s="181"/>
      <c r="J4" s="181"/>
      <c r="K4" s="182"/>
    </row>
    <row r="5" spans="2:11" ht="13.5" customHeight="1" x14ac:dyDescent="0.25">
      <c r="B5" s="196"/>
      <c r="C5" s="197"/>
      <c r="D5" s="198"/>
      <c r="E5" s="180" t="s">
        <v>1018</v>
      </c>
      <c r="F5" s="181"/>
      <c r="G5" s="181"/>
      <c r="H5" s="181"/>
      <c r="I5" s="181"/>
      <c r="J5" s="181"/>
      <c r="K5" s="182"/>
    </row>
    <row r="6" spans="2:11" ht="13.5" customHeight="1" thickBot="1" x14ac:dyDescent="0.3">
      <c r="B6" s="199"/>
      <c r="C6" s="200"/>
      <c r="D6" s="201"/>
      <c r="E6" s="183" t="s">
        <v>1017</v>
      </c>
      <c r="F6" s="184"/>
      <c r="G6" s="184"/>
      <c r="H6" s="184"/>
      <c r="I6" s="184"/>
      <c r="J6" s="184"/>
      <c r="K6" s="185"/>
    </row>
    <row r="7" spans="2:11" ht="13.5" customHeight="1" thickBot="1" x14ac:dyDescent="0.3">
      <c r="B7" s="109"/>
      <c r="C7" s="109"/>
      <c r="D7" s="109"/>
      <c r="E7" s="108"/>
      <c r="F7" s="107"/>
      <c r="G7" s="107"/>
      <c r="H7" s="101"/>
      <c r="I7" s="100"/>
      <c r="J7" s="99"/>
    </row>
    <row r="8" spans="2:11" ht="23.25" customHeight="1" thickBot="1" x14ac:dyDescent="0.3">
      <c r="B8" s="190" t="s">
        <v>1016</v>
      </c>
      <c r="C8" s="191"/>
      <c r="D8" s="191"/>
      <c r="E8" s="191"/>
      <c r="F8" s="106">
        <f>+E233+H233</f>
        <v>408</v>
      </c>
      <c r="H8" s="192" t="s">
        <v>1015</v>
      </c>
      <c r="I8" s="193"/>
      <c r="J8" s="194">
        <v>45657</v>
      </c>
      <c r="K8" s="195"/>
    </row>
    <row r="9" spans="2:11" ht="23.25" customHeight="1" x14ac:dyDescent="0.25">
      <c r="B9" s="188" t="s">
        <v>1014</v>
      </c>
      <c r="C9" s="189"/>
      <c r="D9" s="189"/>
      <c r="E9" s="189"/>
      <c r="F9" s="104">
        <f>+H233</f>
        <v>139</v>
      </c>
      <c r="G9" s="60"/>
      <c r="H9" s="60"/>
      <c r="I9" s="60"/>
      <c r="J9" s="103"/>
    </row>
    <row r="10" spans="2:11" ht="23.25" customHeight="1" thickBot="1" x14ac:dyDescent="0.3">
      <c r="B10" s="186" t="s">
        <v>1013</v>
      </c>
      <c r="C10" s="187"/>
      <c r="D10" s="187"/>
      <c r="E10" s="187"/>
      <c r="F10" s="102">
        <f>(F9/F8)</f>
        <v>0.34068627450980393</v>
      </c>
      <c r="G10" s="100"/>
      <c r="H10" s="101"/>
      <c r="I10" s="100"/>
      <c r="J10" s="99"/>
    </row>
    <row r="11" spans="2:11" ht="13.5" customHeight="1" thickBot="1" x14ac:dyDescent="0.3">
      <c r="B11" s="60"/>
      <c r="C11" s="60"/>
      <c r="D11" s="60"/>
      <c r="E11" s="223"/>
      <c r="F11" s="223"/>
      <c r="G11" s="223"/>
      <c r="H11" s="223"/>
      <c r="I11" s="223"/>
      <c r="J11" s="223"/>
    </row>
    <row r="12" spans="2:11" x14ac:dyDescent="0.25">
      <c r="B12" s="210" t="s">
        <v>1012</v>
      </c>
      <c r="C12" s="211"/>
      <c r="D12" s="212"/>
      <c r="E12" s="216" t="s">
        <v>1011</v>
      </c>
      <c r="F12" s="217"/>
      <c r="G12" s="218"/>
      <c r="H12" s="219" t="s">
        <v>1010</v>
      </c>
      <c r="I12" s="217"/>
      <c r="J12" s="220"/>
      <c r="K12" s="221" t="s">
        <v>1009</v>
      </c>
    </row>
    <row r="13" spans="2:11" ht="26.25" thickBot="1" x14ac:dyDescent="0.3">
      <c r="B13" s="213"/>
      <c r="C13" s="214"/>
      <c r="D13" s="215"/>
      <c r="E13" s="97" t="s">
        <v>1008</v>
      </c>
      <c r="F13" s="94" t="s">
        <v>1007</v>
      </c>
      <c r="G13" s="96" t="s">
        <v>1006</v>
      </c>
      <c r="H13" s="95" t="s">
        <v>1008</v>
      </c>
      <c r="I13" s="94" t="s">
        <v>1007</v>
      </c>
      <c r="J13" s="93" t="s">
        <v>1006</v>
      </c>
      <c r="K13" s="222"/>
    </row>
    <row r="14" spans="2:11" ht="13.5" thickBot="1" x14ac:dyDescent="0.3">
      <c r="B14" s="205" t="s">
        <v>24</v>
      </c>
      <c r="C14" s="207" t="s">
        <v>1001</v>
      </c>
      <c r="D14" s="208"/>
      <c r="E14" s="88">
        <v>32</v>
      </c>
      <c r="F14" s="85">
        <v>5806.6294740000003</v>
      </c>
      <c r="G14" s="87">
        <v>835.88097600000003</v>
      </c>
      <c r="H14" s="86">
        <v>7</v>
      </c>
      <c r="I14" s="85">
        <v>640.51080000000002</v>
      </c>
      <c r="J14" s="84">
        <v>152.501812</v>
      </c>
      <c r="K14" s="92">
        <f t="shared" ref="K14:K77" si="0">+H14/(H14+E14)</f>
        <v>0.17948717948717949</v>
      </c>
    </row>
    <row r="15" spans="2:11" ht="13.5" thickBot="1" x14ac:dyDescent="0.3">
      <c r="B15" s="206"/>
      <c r="C15" s="75" t="s">
        <v>26</v>
      </c>
      <c r="D15" s="74">
        <v>5002</v>
      </c>
      <c r="E15" s="73">
        <v>1</v>
      </c>
      <c r="F15" s="72">
        <v>70</v>
      </c>
      <c r="G15" s="71">
        <v>21.493797000000001</v>
      </c>
      <c r="H15" s="80">
        <v>3</v>
      </c>
      <c r="I15" s="72">
        <v>313.93938000000003</v>
      </c>
      <c r="J15" s="79">
        <v>88.714540999999997</v>
      </c>
      <c r="K15" s="76">
        <f t="shared" si="0"/>
        <v>0.75</v>
      </c>
    </row>
    <row r="16" spans="2:11" ht="13.5" thickBot="1" x14ac:dyDescent="0.3">
      <c r="B16" s="206"/>
      <c r="C16" s="75" t="s">
        <v>28</v>
      </c>
      <c r="D16" s="74">
        <v>5031</v>
      </c>
      <c r="E16" s="73">
        <v>1</v>
      </c>
      <c r="F16" s="72">
        <v>300</v>
      </c>
      <c r="G16" s="71">
        <v>49.270792999999998</v>
      </c>
      <c r="H16" s="70">
        <v>0</v>
      </c>
      <c r="I16" s="78"/>
      <c r="J16" s="77"/>
      <c r="K16" s="76">
        <f t="shared" si="0"/>
        <v>0</v>
      </c>
    </row>
    <row r="17" spans="2:11" ht="13.5" thickBot="1" x14ac:dyDescent="0.3">
      <c r="B17" s="206"/>
      <c r="C17" s="75" t="s">
        <v>29</v>
      </c>
      <c r="D17" s="74">
        <v>5034</v>
      </c>
      <c r="E17" s="73">
        <v>2</v>
      </c>
      <c r="F17" s="72">
        <v>169.279718</v>
      </c>
      <c r="G17" s="71">
        <v>53.554850999999999</v>
      </c>
      <c r="H17" s="80">
        <v>1</v>
      </c>
      <c r="I17" s="72">
        <v>48</v>
      </c>
      <c r="J17" s="79">
        <v>12.871513</v>
      </c>
      <c r="K17" s="76">
        <f t="shared" si="0"/>
        <v>0.33333333333333331</v>
      </c>
    </row>
    <row r="18" spans="2:11" ht="13.5" thickBot="1" x14ac:dyDescent="0.3">
      <c r="B18" s="206"/>
      <c r="C18" s="75" t="s">
        <v>30</v>
      </c>
      <c r="D18" s="74">
        <v>5038</v>
      </c>
      <c r="E18" s="73">
        <v>1</v>
      </c>
      <c r="F18" s="72">
        <v>350</v>
      </c>
      <c r="G18" s="71">
        <v>54.024583</v>
      </c>
      <c r="H18" s="70">
        <v>0</v>
      </c>
      <c r="I18" s="78"/>
      <c r="J18" s="77"/>
      <c r="K18" s="76">
        <f t="shared" si="0"/>
        <v>0</v>
      </c>
    </row>
    <row r="19" spans="2:11" ht="13.5" thickBot="1" x14ac:dyDescent="0.3">
      <c r="B19" s="206"/>
      <c r="C19" s="75" t="s">
        <v>37</v>
      </c>
      <c r="D19" s="74">
        <v>5091</v>
      </c>
      <c r="E19" s="73">
        <v>4</v>
      </c>
      <c r="F19" s="72">
        <v>472.88920000000002</v>
      </c>
      <c r="G19" s="71">
        <v>84.186254000000005</v>
      </c>
      <c r="H19" s="70">
        <v>0</v>
      </c>
      <c r="I19" s="78"/>
      <c r="J19" s="77"/>
      <c r="K19" s="76">
        <f t="shared" si="0"/>
        <v>0</v>
      </c>
    </row>
    <row r="20" spans="2:11" ht="13.5" thickBot="1" x14ac:dyDescent="0.3">
      <c r="B20" s="206"/>
      <c r="C20" s="75" t="s">
        <v>566</v>
      </c>
      <c r="D20" s="74">
        <v>5206</v>
      </c>
      <c r="E20" s="73">
        <v>1</v>
      </c>
      <c r="F20" s="72">
        <v>70</v>
      </c>
      <c r="G20" s="71">
        <v>4.0183439999999999</v>
      </c>
      <c r="H20" s="70">
        <v>0</v>
      </c>
      <c r="I20" s="78"/>
      <c r="J20" s="77"/>
      <c r="K20" s="76">
        <f t="shared" si="0"/>
        <v>0</v>
      </c>
    </row>
    <row r="21" spans="2:11" ht="13.5" thickBot="1" x14ac:dyDescent="0.3">
      <c r="B21" s="206"/>
      <c r="C21" s="75" t="s">
        <v>47</v>
      </c>
      <c r="D21" s="74">
        <v>5209</v>
      </c>
      <c r="E21" s="82">
        <v>0</v>
      </c>
      <c r="F21" s="78"/>
      <c r="G21" s="81"/>
      <c r="H21" s="80">
        <v>1</v>
      </c>
      <c r="I21" s="72">
        <v>180</v>
      </c>
      <c r="J21" s="79">
        <v>27.477830000000001</v>
      </c>
      <c r="K21" s="76">
        <f t="shared" si="0"/>
        <v>1</v>
      </c>
    </row>
    <row r="22" spans="2:11" ht="13.5" thickBot="1" x14ac:dyDescent="0.3">
      <c r="B22" s="206"/>
      <c r="C22" s="75" t="s">
        <v>48</v>
      </c>
      <c r="D22" s="74">
        <v>5234</v>
      </c>
      <c r="E22" s="73">
        <v>2</v>
      </c>
      <c r="F22" s="72">
        <v>109</v>
      </c>
      <c r="G22" s="71">
        <v>26.607286999999999</v>
      </c>
      <c r="H22" s="70">
        <v>0</v>
      </c>
      <c r="I22" s="78"/>
      <c r="J22" s="77"/>
      <c r="K22" s="76">
        <f t="shared" si="0"/>
        <v>0</v>
      </c>
    </row>
    <row r="23" spans="2:11" ht="13.5" thickBot="1" x14ac:dyDescent="0.3">
      <c r="B23" s="206"/>
      <c r="C23" s="75" t="s">
        <v>908</v>
      </c>
      <c r="D23" s="74">
        <v>5148</v>
      </c>
      <c r="E23" s="73">
        <v>1</v>
      </c>
      <c r="F23" s="72">
        <v>193</v>
      </c>
      <c r="G23" s="71">
        <v>22.103639999999999</v>
      </c>
      <c r="H23" s="70">
        <v>0</v>
      </c>
      <c r="I23" s="78"/>
      <c r="J23" s="77"/>
      <c r="K23" s="76">
        <f t="shared" si="0"/>
        <v>0</v>
      </c>
    </row>
    <row r="24" spans="2:11" ht="13.5" thickBot="1" x14ac:dyDescent="0.3">
      <c r="B24" s="206"/>
      <c r="C24" s="75" t="s">
        <v>874</v>
      </c>
      <c r="D24" s="74">
        <v>5264</v>
      </c>
      <c r="E24" s="73">
        <v>1</v>
      </c>
      <c r="F24" s="72">
        <v>200</v>
      </c>
      <c r="G24" s="71">
        <v>34.838321999999998</v>
      </c>
      <c r="H24" s="70">
        <v>0</v>
      </c>
      <c r="I24" s="78"/>
      <c r="J24" s="77"/>
      <c r="K24" s="76">
        <f t="shared" si="0"/>
        <v>0</v>
      </c>
    </row>
    <row r="25" spans="2:11" ht="13.5" thickBot="1" x14ac:dyDescent="0.3">
      <c r="B25" s="206"/>
      <c r="C25" s="75" t="s">
        <v>57</v>
      </c>
      <c r="D25" s="74">
        <v>5368</v>
      </c>
      <c r="E25" s="73">
        <v>1</v>
      </c>
      <c r="F25" s="72">
        <v>51.665506000000001</v>
      </c>
      <c r="G25" s="71">
        <v>14.662895000000001</v>
      </c>
      <c r="H25" s="70">
        <v>0</v>
      </c>
      <c r="I25" s="78"/>
      <c r="J25" s="77"/>
      <c r="K25" s="76">
        <f t="shared" si="0"/>
        <v>0</v>
      </c>
    </row>
    <row r="26" spans="2:11" ht="13.5" thickBot="1" x14ac:dyDescent="0.3">
      <c r="B26" s="206"/>
      <c r="C26" s="75" t="s">
        <v>58</v>
      </c>
      <c r="D26" s="74">
        <v>5376</v>
      </c>
      <c r="E26" s="73">
        <v>1</v>
      </c>
      <c r="F26" s="72">
        <v>300</v>
      </c>
      <c r="G26" s="71">
        <v>34.343352000000003</v>
      </c>
      <c r="H26" s="70">
        <v>0</v>
      </c>
      <c r="I26" s="78"/>
      <c r="J26" s="77"/>
      <c r="K26" s="76">
        <f t="shared" si="0"/>
        <v>0</v>
      </c>
    </row>
    <row r="27" spans="2:11" ht="13.5" thickBot="1" x14ac:dyDescent="0.3">
      <c r="B27" s="206"/>
      <c r="C27" s="75" t="s">
        <v>493</v>
      </c>
      <c r="D27" s="74">
        <v>5400</v>
      </c>
      <c r="E27" s="82">
        <v>0</v>
      </c>
      <c r="F27" s="78"/>
      <c r="G27" s="81"/>
      <c r="H27" s="80">
        <v>1</v>
      </c>
      <c r="I27" s="72">
        <v>38.571420000000003</v>
      </c>
      <c r="J27" s="79">
        <v>7.798889</v>
      </c>
      <c r="K27" s="76">
        <f t="shared" si="0"/>
        <v>1</v>
      </c>
    </row>
    <row r="28" spans="2:11" ht="13.5" thickBot="1" x14ac:dyDescent="0.3">
      <c r="B28" s="206"/>
      <c r="C28" s="75" t="s">
        <v>1005</v>
      </c>
      <c r="D28" s="74">
        <v>5467</v>
      </c>
      <c r="E28" s="73">
        <v>1</v>
      </c>
      <c r="F28" s="72">
        <v>150</v>
      </c>
      <c r="G28" s="71">
        <v>24.642748999999998</v>
      </c>
      <c r="H28" s="80">
        <v>1</v>
      </c>
      <c r="I28" s="72">
        <v>60</v>
      </c>
      <c r="J28" s="79">
        <v>15.639039</v>
      </c>
      <c r="K28" s="76">
        <f t="shared" si="0"/>
        <v>0.5</v>
      </c>
    </row>
    <row r="29" spans="2:11" ht="13.5" thickBot="1" x14ac:dyDescent="0.3">
      <c r="B29" s="206"/>
      <c r="C29" s="75" t="s">
        <v>751</v>
      </c>
      <c r="D29" s="74">
        <v>5604</v>
      </c>
      <c r="E29" s="73">
        <v>1</v>
      </c>
      <c r="F29" s="72">
        <v>270</v>
      </c>
      <c r="G29" s="71">
        <v>41.676116999999998</v>
      </c>
      <c r="H29" s="70">
        <v>0</v>
      </c>
      <c r="I29" s="78"/>
      <c r="J29" s="77"/>
      <c r="K29" s="76">
        <f t="shared" si="0"/>
        <v>0</v>
      </c>
    </row>
    <row r="30" spans="2:11" ht="13.5" thickBot="1" x14ac:dyDescent="0.3">
      <c r="B30" s="206"/>
      <c r="C30" s="75" t="s">
        <v>876</v>
      </c>
      <c r="D30" s="74">
        <v>5642</v>
      </c>
      <c r="E30" s="73">
        <v>2</v>
      </c>
      <c r="F30" s="72">
        <v>169.99945</v>
      </c>
      <c r="G30" s="71">
        <v>41.744979999999998</v>
      </c>
      <c r="H30" s="70">
        <v>0</v>
      </c>
      <c r="I30" s="78"/>
      <c r="J30" s="77"/>
      <c r="K30" s="76">
        <f t="shared" si="0"/>
        <v>0</v>
      </c>
    </row>
    <row r="31" spans="2:11" ht="13.5" thickBot="1" x14ac:dyDescent="0.3">
      <c r="B31" s="206"/>
      <c r="C31" s="75" t="s">
        <v>72</v>
      </c>
      <c r="D31" s="74">
        <v>5660</v>
      </c>
      <c r="E31" s="73">
        <v>1</v>
      </c>
      <c r="F31" s="72">
        <v>53.172846</v>
      </c>
      <c r="G31" s="71">
        <v>13.145215</v>
      </c>
      <c r="H31" s="70">
        <v>0</v>
      </c>
      <c r="I31" s="78"/>
      <c r="J31" s="77"/>
      <c r="K31" s="76">
        <f t="shared" si="0"/>
        <v>0</v>
      </c>
    </row>
    <row r="32" spans="2:11" ht="13.5" thickBot="1" x14ac:dyDescent="0.3">
      <c r="B32" s="206"/>
      <c r="C32" s="75" t="s">
        <v>73</v>
      </c>
      <c r="D32" s="74">
        <v>5664</v>
      </c>
      <c r="E32" s="73">
        <v>2</v>
      </c>
      <c r="F32" s="72">
        <v>750</v>
      </c>
      <c r="G32" s="71">
        <v>92.853695999999999</v>
      </c>
      <c r="H32" s="70">
        <v>0</v>
      </c>
      <c r="I32" s="78"/>
      <c r="J32" s="77"/>
      <c r="K32" s="76">
        <f t="shared" si="0"/>
        <v>0</v>
      </c>
    </row>
    <row r="33" spans="2:11" ht="13.5" thickBot="1" x14ac:dyDescent="0.3">
      <c r="B33" s="206"/>
      <c r="C33" s="75" t="s">
        <v>74</v>
      </c>
      <c r="D33" s="74">
        <v>5665</v>
      </c>
      <c r="E33" s="73">
        <v>1</v>
      </c>
      <c r="F33" s="72">
        <v>320</v>
      </c>
      <c r="G33" s="71">
        <v>18.357396000000001</v>
      </c>
      <c r="H33" s="70">
        <v>0</v>
      </c>
      <c r="I33" s="78"/>
      <c r="J33" s="77"/>
      <c r="K33" s="76">
        <f t="shared" si="0"/>
        <v>0</v>
      </c>
    </row>
    <row r="34" spans="2:11" ht="13.5" thickBot="1" x14ac:dyDescent="0.3">
      <c r="B34" s="206"/>
      <c r="C34" s="75" t="s">
        <v>77</v>
      </c>
      <c r="D34" s="74">
        <v>5686</v>
      </c>
      <c r="E34" s="73">
        <v>1</v>
      </c>
      <c r="F34" s="72">
        <v>50</v>
      </c>
      <c r="G34" s="71">
        <v>4.7304950000000003</v>
      </c>
      <c r="H34" s="70">
        <v>0</v>
      </c>
      <c r="I34" s="78"/>
      <c r="J34" s="77"/>
      <c r="K34" s="76">
        <f t="shared" si="0"/>
        <v>0</v>
      </c>
    </row>
    <row r="35" spans="2:11" ht="13.5" thickBot="1" x14ac:dyDescent="0.3">
      <c r="B35" s="206"/>
      <c r="C35" s="75" t="s">
        <v>82</v>
      </c>
      <c r="D35" s="74">
        <v>5792</v>
      </c>
      <c r="E35" s="73">
        <v>1</v>
      </c>
      <c r="F35" s="72">
        <v>74.997754</v>
      </c>
      <c r="G35" s="71">
        <v>20.548313</v>
      </c>
      <c r="H35" s="70">
        <v>0</v>
      </c>
      <c r="I35" s="78"/>
      <c r="J35" s="77"/>
      <c r="K35" s="76">
        <f t="shared" si="0"/>
        <v>0</v>
      </c>
    </row>
    <row r="36" spans="2:11" ht="13.5" thickBot="1" x14ac:dyDescent="0.3">
      <c r="B36" s="206"/>
      <c r="C36" s="75" t="s">
        <v>83</v>
      </c>
      <c r="D36" s="74">
        <v>5837</v>
      </c>
      <c r="E36" s="73">
        <v>1</v>
      </c>
      <c r="F36" s="72">
        <v>220</v>
      </c>
      <c r="G36" s="71">
        <v>37.692174999999999</v>
      </c>
      <c r="H36" s="70">
        <v>0</v>
      </c>
      <c r="I36" s="78"/>
      <c r="J36" s="77"/>
      <c r="K36" s="76">
        <f t="shared" si="0"/>
        <v>0</v>
      </c>
    </row>
    <row r="37" spans="2:11" ht="13.5" thickBot="1" x14ac:dyDescent="0.3">
      <c r="B37" s="206"/>
      <c r="C37" s="75" t="s">
        <v>85</v>
      </c>
      <c r="D37" s="74">
        <v>5847</v>
      </c>
      <c r="E37" s="73">
        <v>1</v>
      </c>
      <c r="F37" s="72">
        <v>590.625</v>
      </c>
      <c r="G37" s="71">
        <v>34.103555</v>
      </c>
      <c r="H37" s="70">
        <v>0</v>
      </c>
      <c r="I37" s="78"/>
      <c r="J37" s="77"/>
      <c r="K37" s="76">
        <f t="shared" si="0"/>
        <v>0</v>
      </c>
    </row>
    <row r="38" spans="2:11" ht="13.5" thickBot="1" x14ac:dyDescent="0.3">
      <c r="B38" s="206"/>
      <c r="C38" s="75" t="s">
        <v>878</v>
      </c>
      <c r="D38" s="74">
        <v>5854</v>
      </c>
      <c r="E38" s="73">
        <v>1</v>
      </c>
      <c r="F38" s="72">
        <v>260</v>
      </c>
      <c r="G38" s="71">
        <v>20.105924999999999</v>
      </c>
      <c r="H38" s="70">
        <v>0</v>
      </c>
      <c r="I38" s="78"/>
      <c r="J38" s="77"/>
      <c r="K38" s="76">
        <f t="shared" si="0"/>
        <v>0</v>
      </c>
    </row>
    <row r="39" spans="2:11" ht="13.5" thickBot="1" x14ac:dyDescent="0.3">
      <c r="B39" s="206"/>
      <c r="C39" s="75" t="s">
        <v>86</v>
      </c>
      <c r="D39" s="74">
        <v>5858</v>
      </c>
      <c r="E39" s="73">
        <v>1</v>
      </c>
      <c r="F39" s="72">
        <v>320</v>
      </c>
      <c r="G39" s="71">
        <v>52.564292000000002</v>
      </c>
      <c r="H39" s="70">
        <v>0</v>
      </c>
      <c r="I39" s="78"/>
      <c r="J39" s="77"/>
      <c r="K39" s="76">
        <f t="shared" si="0"/>
        <v>0</v>
      </c>
    </row>
    <row r="40" spans="2:11" ht="13.5" thickBot="1" x14ac:dyDescent="0.3">
      <c r="B40" s="206"/>
      <c r="C40" s="75" t="s">
        <v>88</v>
      </c>
      <c r="D40" s="74">
        <v>5887</v>
      </c>
      <c r="E40" s="73">
        <v>2</v>
      </c>
      <c r="F40" s="72">
        <v>292</v>
      </c>
      <c r="G40" s="71">
        <v>34.61195</v>
      </c>
      <c r="H40" s="70">
        <v>0</v>
      </c>
      <c r="I40" s="78"/>
      <c r="J40" s="77"/>
      <c r="K40" s="76">
        <f t="shared" si="0"/>
        <v>0</v>
      </c>
    </row>
    <row r="41" spans="2:11" ht="13.5" thickBot="1" x14ac:dyDescent="0.3">
      <c r="B41" s="205" t="s">
        <v>697</v>
      </c>
      <c r="C41" s="207" t="s">
        <v>1001</v>
      </c>
      <c r="D41" s="208"/>
      <c r="E41" s="88">
        <v>2</v>
      </c>
      <c r="F41" s="85">
        <v>150</v>
      </c>
      <c r="G41" s="87">
        <v>18.669882000000001</v>
      </c>
      <c r="H41" s="91">
        <v>0</v>
      </c>
      <c r="I41" s="90"/>
      <c r="J41" s="89"/>
      <c r="K41" s="83">
        <f t="shared" si="0"/>
        <v>0</v>
      </c>
    </row>
    <row r="42" spans="2:11" ht="13.5" thickBot="1" x14ac:dyDescent="0.3">
      <c r="B42" s="206"/>
      <c r="C42" s="75" t="s">
        <v>698</v>
      </c>
      <c r="D42" s="74">
        <v>81065</v>
      </c>
      <c r="E42" s="73">
        <v>1</v>
      </c>
      <c r="F42" s="72">
        <v>90</v>
      </c>
      <c r="G42" s="71">
        <v>12.993285999999999</v>
      </c>
      <c r="H42" s="70">
        <v>0</v>
      </c>
      <c r="I42" s="78"/>
      <c r="J42" s="77"/>
      <c r="K42" s="76">
        <f t="shared" si="0"/>
        <v>0</v>
      </c>
    </row>
    <row r="43" spans="2:11" ht="13.5" thickBot="1" x14ac:dyDescent="0.3">
      <c r="B43" s="209"/>
      <c r="C43" s="75" t="s">
        <v>700</v>
      </c>
      <c r="D43" s="74">
        <v>81300</v>
      </c>
      <c r="E43" s="73">
        <v>1</v>
      </c>
      <c r="F43" s="72">
        <v>60</v>
      </c>
      <c r="G43" s="71">
        <v>5.676596</v>
      </c>
      <c r="H43" s="70">
        <v>0</v>
      </c>
      <c r="I43" s="78"/>
      <c r="J43" s="77"/>
      <c r="K43" s="76">
        <f t="shared" si="0"/>
        <v>0</v>
      </c>
    </row>
    <row r="44" spans="2:11" ht="13.5" thickBot="1" x14ac:dyDescent="0.3">
      <c r="B44" s="205" t="s">
        <v>137</v>
      </c>
      <c r="C44" s="207" t="s">
        <v>1001</v>
      </c>
      <c r="D44" s="208"/>
      <c r="E44" s="88">
        <v>6</v>
      </c>
      <c r="F44" s="85">
        <v>456.22232100000002</v>
      </c>
      <c r="G44" s="87">
        <v>113.07159900000001</v>
      </c>
      <c r="H44" s="86">
        <v>7</v>
      </c>
      <c r="I44" s="85">
        <v>726.44373700000006</v>
      </c>
      <c r="J44" s="84">
        <v>132.86971500000001</v>
      </c>
      <c r="K44" s="83">
        <f t="shared" si="0"/>
        <v>0.53846153846153844</v>
      </c>
    </row>
    <row r="45" spans="2:11" ht="13.5" thickBot="1" x14ac:dyDescent="0.3">
      <c r="B45" s="206"/>
      <c r="C45" s="75" t="s">
        <v>141</v>
      </c>
      <c r="D45" s="74">
        <v>15051</v>
      </c>
      <c r="E45" s="82">
        <v>0</v>
      </c>
      <c r="F45" s="78"/>
      <c r="G45" s="81"/>
      <c r="H45" s="80">
        <v>1</v>
      </c>
      <c r="I45" s="72">
        <v>315</v>
      </c>
      <c r="J45" s="79">
        <v>51.734354000000003</v>
      </c>
      <c r="K45" s="76">
        <f t="shared" si="0"/>
        <v>1</v>
      </c>
    </row>
    <row r="46" spans="2:11" ht="13.5" thickBot="1" x14ac:dyDescent="0.3">
      <c r="B46" s="206"/>
      <c r="C46" s="75" t="s">
        <v>142</v>
      </c>
      <c r="D46" s="74">
        <v>15087</v>
      </c>
      <c r="E46" s="82">
        <v>0</v>
      </c>
      <c r="F46" s="78"/>
      <c r="G46" s="81"/>
      <c r="H46" s="80">
        <v>1</v>
      </c>
      <c r="I46" s="72">
        <v>70</v>
      </c>
      <c r="J46" s="79">
        <v>21.500689000000001</v>
      </c>
      <c r="K46" s="76">
        <f t="shared" si="0"/>
        <v>1</v>
      </c>
    </row>
    <row r="47" spans="2:11" ht="13.5" thickBot="1" x14ac:dyDescent="0.3">
      <c r="B47" s="206"/>
      <c r="C47" s="75" t="s">
        <v>158</v>
      </c>
      <c r="D47" s="74">
        <v>15232</v>
      </c>
      <c r="E47" s="73">
        <v>1</v>
      </c>
      <c r="F47" s="72">
        <v>103.494902</v>
      </c>
      <c r="G47" s="71">
        <v>34.237360000000002</v>
      </c>
      <c r="H47" s="70">
        <v>0</v>
      </c>
      <c r="I47" s="78"/>
      <c r="J47" s="77"/>
      <c r="K47" s="76">
        <f t="shared" si="0"/>
        <v>0</v>
      </c>
    </row>
    <row r="48" spans="2:11" ht="13.5" thickBot="1" x14ac:dyDescent="0.3">
      <c r="B48" s="206"/>
      <c r="C48" s="75" t="s">
        <v>732</v>
      </c>
      <c r="D48" s="74">
        <v>15455</v>
      </c>
      <c r="E48" s="73">
        <v>1</v>
      </c>
      <c r="F48" s="72">
        <v>40</v>
      </c>
      <c r="G48" s="71">
        <v>6.2588730000000004</v>
      </c>
      <c r="H48" s="70">
        <v>0</v>
      </c>
      <c r="I48" s="78"/>
      <c r="J48" s="77"/>
      <c r="K48" s="76">
        <f t="shared" si="0"/>
        <v>0</v>
      </c>
    </row>
    <row r="49" spans="2:11" ht="13.5" thickBot="1" x14ac:dyDescent="0.3">
      <c r="B49" s="206"/>
      <c r="C49" s="75" t="s">
        <v>173</v>
      </c>
      <c r="D49" s="74">
        <v>15494</v>
      </c>
      <c r="E49" s="82">
        <v>0</v>
      </c>
      <c r="F49" s="78"/>
      <c r="G49" s="81"/>
      <c r="H49" s="80">
        <v>1</v>
      </c>
      <c r="I49" s="72">
        <v>47</v>
      </c>
      <c r="J49" s="79">
        <v>12.575998999999999</v>
      </c>
      <c r="K49" s="76">
        <f t="shared" si="0"/>
        <v>1</v>
      </c>
    </row>
    <row r="50" spans="2:11" ht="13.5" thickBot="1" x14ac:dyDescent="0.3">
      <c r="B50" s="206"/>
      <c r="C50" s="75" t="s">
        <v>782</v>
      </c>
      <c r="D50" s="74">
        <v>15572</v>
      </c>
      <c r="E50" s="73">
        <v>1</v>
      </c>
      <c r="F50" s="72">
        <v>93.900568000000007</v>
      </c>
      <c r="G50" s="71">
        <v>31.714099999999998</v>
      </c>
      <c r="H50" s="70">
        <v>0</v>
      </c>
      <c r="I50" s="78"/>
      <c r="J50" s="77"/>
      <c r="K50" s="76">
        <f t="shared" si="0"/>
        <v>0</v>
      </c>
    </row>
    <row r="51" spans="2:11" ht="13.5" thickBot="1" x14ac:dyDescent="0.3">
      <c r="B51" s="206"/>
      <c r="C51" s="75" t="s">
        <v>783</v>
      </c>
      <c r="D51" s="74">
        <v>15676</v>
      </c>
      <c r="E51" s="82">
        <v>0</v>
      </c>
      <c r="F51" s="78"/>
      <c r="G51" s="81"/>
      <c r="H51" s="80">
        <v>1</v>
      </c>
      <c r="I51" s="72">
        <v>50</v>
      </c>
      <c r="J51" s="79">
        <v>10.40335</v>
      </c>
      <c r="K51" s="76">
        <f t="shared" si="0"/>
        <v>1</v>
      </c>
    </row>
    <row r="52" spans="2:11" ht="13.5" thickBot="1" x14ac:dyDescent="0.3">
      <c r="B52" s="206"/>
      <c r="C52" s="75" t="s">
        <v>191</v>
      </c>
      <c r="D52" s="74">
        <v>15690</v>
      </c>
      <c r="E52" s="73">
        <v>1</v>
      </c>
      <c r="F52" s="72">
        <v>33.826850999999998</v>
      </c>
      <c r="G52" s="71">
        <v>8.0953359999999996</v>
      </c>
      <c r="H52" s="70">
        <v>0</v>
      </c>
      <c r="I52" s="78"/>
      <c r="J52" s="77"/>
      <c r="K52" s="76">
        <f t="shared" si="0"/>
        <v>0</v>
      </c>
    </row>
    <row r="53" spans="2:11" ht="13.5" thickBot="1" x14ac:dyDescent="0.3">
      <c r="B53" s="206"/>
      <c r="C53" s="75" t="s">
        <v>202</v>
      </c>
      <c r="D53" s="74">
        <v>15804</v>
      </c>
      <c r="E53" s="82">
        <v>0</v>
      </c>
      <c r="F53" s="78"/>
      <c r="G53" s="81"/>
      <c r="H53" s="80">
        <v>1</v>
      </c>
      <c r="I53" s="72">
        <v>75</v>
      </c>
      <c r="J53" s="79">
        <v>22.909811000000001</v>
      </c>
      <c r="K53" s="76">
        <f t="shared" si="0"/>
        <v>1</v>
      </c>
    </row>
    <row r="54" spans="2:11" ht="13.5" thickBot="1" x14ac:dyDescent="0.3">
      <c r="B54" s="206"/>
      <c r="C54" s="75" t="s">
        <v>203</v>
      </c>
      <c r="D54" s="74">
        <v>15806</v>
      </c>
      <c r="E54" s="73">
        <v>1</v>
      </c>
      <c r="F54" s="72">
        <v>130</v>
      </c>
      <c r="G54" s="71">
        <v>20.062725</v>
      </c>
      <c r="H54" s="70">
        <v>0</v>
      </c>
      <c r="I54" s="78"/>
      <c r="J54" s="77"/>
      <c r="K54" s="76">
        <f t="shared" si="0"/>
        <v>0</v>
      </c>
    </row>
    <row r="55" spans="2:11" ht="13.5" thickBot="1" x14ac:dyDescent="0.3">
      <c r="B55" s="206"/>
      <c r="C55" s="75" t="s">
        <v>207</v>
      </c>
      <c r="D55" s="74">
        <v>15835</v>
      </c>
      <c r="E55" s="73">
        <v>1</v>
      </c>
      <c r="F55" s="72">
        <v>55</v>
      </c>
      <c r="G55" s="71">
        <v>12.703205000000001</v>
      </c>
      <c r="H55" s="80">
        <v>1</v>
      </c>
      <c r="I55" s="72">
        <v>75</v>
      </c>
      <c r="J55" s="79">
        <v>11.570947</v>
      </c>
      <c r="K55" s="76">
        <f t="shared" si="0"/>
        <v>0.5</v>
      </c>
    </row>
    <row r="56" spans="2:11" ht="13.5" thickBot="1" x14ac:dyDescent="0.3">
      <c r="B56" s="209"/>
      <c r="C56" s="75" t="s">
        <v>793</v>
      </c>
      <c r="D56" s="74">
        <v>15837</v>
      </c>
      <c r="E56" s="82">
        <v>0</v>
      </c>
      <c r="F56" s="78"/>
      <c r="G56" s="81"/>
      <c r="H56" s="80">
        <v>1</v>
      </c>
      <c r="I56" s="72">
        <v>94.443736999999999</v>
      </c>
      <c r="J56" s="79">
        <v>2.1745649999999999</v>
      </c>
      <c r="K56" s="76">
        <f t="shared" si="0"/>
        <v>1</v>
      </c>
    </row>
    <row r="57" spans="2:11" ht="13.5" thickBot="1" x14ac:dyDescent="0.3">
      <c r="B57" s="205" t="s">
        <v>145</v>
      </c>
      <c r="C57" s="207" t="s">
        <v>1001</v>
      </c>
      <c r="D57" s="208"/>
      <c r="E57" s="88">
        <v>23</v>
      </c>
      <c r="F57" s="85">
        <v>1900.1907120000001</v>
      </c>
      <c r="G57" s="87">
        <v>356.96486399999998</v>
      </c>
      <c r="H57" s="86">
        <v>7</v>
      </c>
      <c r="I57" s="85">
        <v>606.99468100000001</v>
      </c>
      <c r="J57" s="84">
        <v>133.061969</v>
      </c>
      <c r="K57" s="83">
        <f t="shared" si="0"/>
        <v>0.23333333333333334</v>
      </c>
    </row>
    <row r="58" spans="2:11" ht="13.5" thickBot="1" x14ac:dyDescent="0.3">
      <c r="B58" s="206"/>
      <c r="C58" s="75" t="s">
        <v>214</v>
      </c>
      <c r="D58" s="74">
        <v>17013</v>
      </c>
      <c r="E58" s="73">
        <v>1</v>
      </c>
      <c r="F58" s="72">
        <v>50</v>
      </c>
      <c r="G58" s="71">
        <v>8.5684570000000004</v>
      </c>
      <c r="H58" s="70">
        <v>0</v>
      </c>
      <c r="I58" s="78"/>
      <c r="J58" s="77"/>
      <c r="K58" s="76">
        <f t="shared" si="0"/>
        <v>0</v>
      </c>
    </row>
    <row r="59" spans="2:11" ht="13.5" thickBot="1" x14ac:dyDescent="0.3">
      <c r="B59" s="206"/>
      <c r="C59" s="75" t="s">
        <v>215</v>
      </c>
      <c r="D59" s="74">
        <v>17042</v>
      </c>
      <c r="E59" s="73">
        <v>3</v>
      </c>
      <c r="F59" s="72">
        <v>222.13725099999999</v>
      </c>
      <c r="G59" s="71">
        <v>43.020626</v>
      </c>
      <c r="H59" s="70">
        <v>0</v>
      </c>
      <c r="I59" s="78"/>
      <c r="J59" s="77"/>
      <c r="K59" s="76">
        <f t="shared" si="0"/>
        <v>0</v>
      </c>
    </row>
    <row r="60" spans="2:11" ht="13.5" thickBot="1" x14ac:dyDescent="0.3">
      <c r="B60" s="206"/>
      <c r="C60" s="75" t="s">
        <v>880</v>
      </c>
      <c r="D60" s="74">
        <v>17088</v>
      </c>
      <c r="E60" s="82">
        <v>0</v>
      </c>
      <c r="F60" s="78"/>
      <c r="G60" s="81"/>
      <c r="H60" s="80">
        <v>1</v>
      </c>
      <c r="I60" s="72">
        <v>35</v>
      </c>
      <c r="J60" s="79">
        <v>7.9778000000000002</v>
      </c>
      <c r="K60" s="76">
        <f t="shared" si="0"/>
        <v>1</v>
      </c>
    </row>
    <row r="61" spans="2:11" ht="13.5" thickBot="1" x14ac:dyDescent="0.3">
      <c r="B61" s="206"/>
      <c r="C61" s="75" t="s">
        <v>881</v>
      </c>
      <c r="D61" s="74">
        <v>17174</v>
      </c>
      <c r="E61" s="73">
        <v>1</v>
      </c>
      <c r="F61" s="72">
        <v>150</v>
      </c>
      <c r="G61" s="71">
        <v>20.907252</v>
      </c>
      <c r="H61" s="80">
        <v>1</v>
      </c>
      <c r="I61" s="72">
        <v>122.994681</v>
      </c>
      <c r="J61" s="79">
        <v>36.838723000000002</v>
      </c>
      <c r="K61" s="76">
        <f t="shared" si="0"/>
        <v>0.5</v>
      </c>
    </row>
    <row r="62" spans="2:11" ht="13.5" thickBot="1" x14ac:dyDescent="0.3">
      <c r="B62" s="206"/>
      <c r="C62" s="75" t="s">
        <v>794</v>
      </c>
      <c r="D62" s="74">
        <v>17272</v>
      </c>
      <c r="E62" s="73">
        <v>1</v>
      </c>
      <c r="F62" s="72">
        <v>110</v>
      </c>
      <c r="G62" s="71">
        <v>13.141355000000001</v>
      </c>
      <c r="H62" s="70">
        <v>0</v>
      </c>
      <c r="I62" s="78"/>
      <c r="J62" s="77"/>
      <c r="K62" s="76">
        <f t="shared" si="0"/>
        <v>0</v>
      </c>
    </row>
    <row r="63" spans="2:11" ht="13.5" thickBot="1" x14ac:dyDescent="0.3">
      <c r="B63" s="206"/>
      <c r="C63" s="75" t="s">
        <v>217</v>
      </c>
      <c r="D63" s="74">
        <v>17388</v>
      </c>
      <c r="E63" s="73">
        <v>1</v>
      </c>
      <c r="F63" s="72">
        <v>48</v>
      </c>
      <c r="G63" s="71">
        <v>9.6559729999999995</v>
      </c>
      <c r="H63" s="70">
        <v>0</v>
      </c>
      <c r="I63" s="78"/>
      <c r="J63" s="77"/>
      <c r="K63" s="76">
        <f t="shared" si="0"/>
        <v>0</v>
      </c>
    </row>
    <row r="64" spans="2:11" ht="13.5" thickBot="1" x14ac:dyDescent="0.3">
      <c r="B64" s="206"/>
      <c r="C64" s="75" t="s">
        <v>218</v>
      </c>
      <c r="D64" s="74">
        <v>17433</v>
      </c>
      <c r="E64" s="73">
        <v>1</v>
      </c>
      <c r="F64" s="72">
        <v>45</v>
      </c>
      <c r="G64" s="71">
        <v>8.3768170000000008</v>
      </c>
      <c r="H64" s="70">
        <v>0</v>
      </c>
      <c r="I64" s="78"/>
      <c r="J64" s="77"/>
      <c r="K64" s="76">
        <f t="shared" si="0"/>
        <v>0</v>
      </c>
    </row>
    <row r="65" spans="2:11" ht="13.5" thickBot="1" x14ac:dyDescent="0.3">
      <c r="B65" s="206"/>
      <c r="C65" s="75" t="s">
        <v>220</v>
      </c>
      <c r="D65" s="74">
        <v>17444</v>
      </c>
      <c r="E65" s="73">
        <v>1</v>
      </c>
      <c r="F65" s="72">
        <v>25</v>
      </c>
      <c r="G65" s="71">
        <v>3.911794</v>
      </c>
      <c r="H65" s="80">
        <v>2</v>
      </c>
      <c r="I65" s="72">
        <v>120</v>
      </c>
      <c r="J65" s="79">
        <v>30.172830999999999</v>
      </c>
      <c r="K65" s="76">
        <f t="shared" si="0"/>
        <v>0.66666666666666663</v>
      </c>
    </row>
    <row r="66" spans="2:11" ht="13.5" thickBot="1" x14ac:dyDescent="0.3">
      <c r="B66" s="206"/>
      <c r="C66" s="75" t="s">
        <v>221</v>
      </c>
      <c r="D66" s="74">
        <v>17486</v>
      </c>
      <c r="E66" s="73">
        <v>3</v>
      </c>
      <c r="F66" s="72">
        <v>230</v>
      </c>
      <c r="G66" s="71">
        <v>53.052599999999998</v>
      </c>
      <c r="H66" s="70">
        <v>0</v>
      </c>
      <c r="I66" s="78"/>
      <c r="J66" s="77"/>
      <c r="K66" s="76">
        <f t="shared" si="0"/>
        <v>0</v>
      </c>
    </row>
    <row r="67" spans="2:11" ht="13.5" thickBot="1" x14ac:dyDescent="0.3">
      <c r="B67" s="206"/>
      <c r="C67" s="75" t="s">
        <v>222</v>
      </c>
      <c r="D67" s="74">
        <v>17513</v>
      </c>
      <c r="E67" s="73">
        <v>6</v>
      </c>
      <c r="F67" s="72">
        <v>600</v>
      </c>
      <c r="G67" s="71">
        <v>86.445504999999997</v>
      </c>
      <c r="H67" s="80">
        <v>1</v>
      </c>
      <c r="I67" s="72">
        <v>150</v>
      </c>
      <c r="J67" s="79">
        <v>17.167577999999999</v>
      </c>
      <c r="K67" s="76">
        <f t="shared" si="0"/>
        <v>0.14285714285714285</v>
      </c>
    </row>
    <row r="68" spans="2:11" ht="13.5" thickBot="1" x14ac:dyDescent="0.3">
      <c r="B68" s="206"/>
      <c r="C68" s="75" t="s">
        <v>223</v>
      </c>
      <c r="D68" s="74">
        <v>17524</v>
      </c>
      <c r="E68" s="73">
        <v>1</v>
      </c>
      <c r="F68" s="72">
        <v>139.053461</v>
      </c>
      <c r="G68" s="71">
        <v>48.461168000000001</v>
      </c>
      <c r="H68" s="70">
        <v>0</v>
      </c>
      <c r="I68" s="78"/>
      <c r="J68" s="77"/>
      <c r="K68" s="76">
        <f t="shared" si="0"/>
        <v>0</v>
      </c>
    </row>
    <row r="69" spans="2:11" ht="13.5" thickBot="1" x14ac:dyDescent="0.3">
      <c r="B69" s="206"/>
      <c r="C69" s="75" t="s">
        <v>224</v>
      </c>
      <c r="D69" s="74">
        <v>17541</v>
      </c>
      <c r="E69" s="73">
        <v>2</v>
      </c>
      <c r="F69" s="72">
        <v>64</v>
      </c>
      <c r="G69" s="71">
        <v>16.190349999999999</v>
      </c>
      <c r="H69" s="80">
        <v>1</v>
      </c>
      <c r="I69" s="72">
        <v>39</v>
      </c>
      <c r="J69" s="79">
        <v>12.751727000000001</v>
      </c>
      <c r="K69" s="76">
        <f t="shared" si="0"/>
        <v>0.33333333333333331</v>
      </c>
    </row>
    <row r="70" spans="2:11" ht="13.5" thickBot="1" x14ac:dyDescent="0.3">
      <c r="B70" s="206"/>
      <c r="C70" s="75" t="s">
        <v>225</v>
      </c>
      <c r="D70" s="74">
        <v>17614</v>
      </c>
      <c r="E70" s="73">
        <v>1</v>
      </c>
      <c r="F70" s="72">
        <v>145</v>
      </c>
      <c r="G70" s="71">
        <v>26.998501000000001</v>
      </c>
      <c r="H70" s="80">
        <v>1</v>
      </c>
      <c r="I70" s="72">
        <v>140</v>
      </c>
      <c r="J70" s="79">
        <v>28.153310000000001</v>
      </c>
      <c r="K70" s="76">
        <f t="shared" si="0"/>
        <v>0.5</v>
      </c>
    </row>
    <row r="71" spans="2:11" ht="13.5" thickBot="1" x14ac:dyDescent="0.3">
      <c r="B71" s="206"/>
      <c r="C71" s="75" t="s">
        <v>227</v>
      </c>
      <c r="D71" s="74">
        <v>17653</v>
      </c>
      <c r="E71" s="73">
        <v>1</v>
      </c>
      <c r="F71" s="72">
        <v>72</v>
      </c>
      <c r="G71" s="71">
        <v>18.234466000000001</v>
      </c>
      <c r="H71" s="70">
        <v>0</v>
      </c>
      <c r="I71" s="78"/>
      <c r="J71" s="77"/>
      <c r="K71" s="76">
        <f t="shared" si="0"/>
        <v>0</v>
      </c>
    </row>
    <row r="72" spans="2:11" ht="13.5" thickBot="1" x14ac:dyDescent="0.3">
      <c r="B72" s="205" t="s">
        <v>232</v>
      </c>
      <c r="C72" s="207" t="s">
        <v>1001</v>
      </c>
      <c r="D72" s="208"/>
      <c r="E72" s="88">
        <v>9</v>
      </c>
      <c r="F72" s="85">
        <v>939.29</v>
      </c>
      <c r="G72" s="87">
        <v>222.717198</v>
      </c>
      <c r="H72" s="86">
        <v>2</v>
      </c>
      <c r="I72" s="85">
        <v>320</v>
      </c>
      <c r="J72" s="84">
        <v>58.821357999999996</v>
      </c>
      <c r="K72" s="83">
        <f t="shared" si="0"/>
        <v>0.18181818181818182</v>
      </c>
    </row>
    <row r="73" spans="2:11" ht="13.5" thickBot="1" x14ac:dyDescent="0.3">
      <c r="B73" s="206"/>
      <c r="C73" s="75" t="s">
        <v>236</v>
      </c>
      <c r="D73" s="74">
        <v>18256</v>
      </c>
      <c r="E73" s="73">
        <v>1</v>
      </c>
      <c r="F73" s="72">
        <v>80</v>
      </c>
      <c r="G73" s="71">
        <v>18.468133000000002</v>
      </c>
      <c r="H73" s="70">
        <v>0</v>
      </c>
      <c r="I73" s="78"/>
      <c r="J73" s="77"/>
      <c r="K73" s="76">
        <f t="shared" si="0"/>
        <v>0</v>
      </c>
    </row>
    <row r="74" spans="2:11" ht="13.5" thickBot="1" x14ac:dyDescent="0.3">
      <c r="B74" s="206"/>
      <c r="C74" s="75" t="s">
        <v>233</v>
      </c>
      <c r="D74" s="74">
        <v>18001</v>
      </c>
      <c r="E74" s="73">
        <v>4</v>
      </c>
      <c r="F74" s="72">
        <v>364</v>
      </c>
      <c r="G74" s="71">
        <v>97.976139000000003</v>
      </c>
      <c r="H74" s="70">
        <v>0</v>
      </c>
      <c r="I74" s="78"/>
      <c r="J74" s="77"/>
      <c r="K74" s="76">
        <f t="shared" si="0"/>
        <v>0</v>
      </c>
    </row>
    <row r="75" spans="2:11" ht="13.5" thickBot="1" x14ac:dyDescent="0.3">
      <c r="B75" s="206"/>
      <c r="C75" s="75" t="s">
        <v>237</v>
      </c>
      <c r="D75" s="74">
        <v>18410</v>
      </c>
      <c r="E75" s="73">
        <v>1</v>
      </c>
      <c r="F75" s="72">
        <v>50</v>
      </c>
      <c r="G75" s="71">
        <v>21.625184999999998</v>
      </c>
      <c r="H75" s="80">
        <v>2</v>
      </c>
      <c r="I75" s="72">
        <v>320</v>
      </c>
      <c r="J75" s="79">
        <v>58.821357999999996</v>
      </c>
      <c r="K75" s="76">
        <f t="shared" si="0"/>
        <v>0.66666666666666663</v>
      </c>
    </row>
    <row r="76" spans="2:11" ht="13.5" thickBot="1" x14ac:dyDescent="0.3">
      <c r="B76" s="206"/>
      <c r="C76" s="75" t="s">
        <v>238</v>
      </c>
      <c r="D76" s="74">
        <v>18460</v>
      </c>
      <c r="E76" s="73">
        <v>1</v>
      </c>
      <c r="F76" s="72">
        <v>205.29</v>
      </c>
      <c r="G76" s="71">
        <v>23.494917999999998</v>
      </c>
      <c r="H76" s="70">
        <v>0</v>
      </c>
      <c r="I76" s="78"/>
      <c r="J76" s="77"/>
      <c r="K76" s="76">
        <f t="shared" si="0"/>
        <v>0</v>
      </c>
    </row>
    <row r="77" spans="2:11" ht="13.5" thickBot="1" x14ac:dyDescent="0.3">
      <c r="B77" s="206"/>
      <c r="C77" s="75" t="s">
        <v>967</v>
      </c>
      <c r="D77" s="74">
        <v>18479</v>
      </c>
      <c r="E77" s="73">
        <v>1</v>
      </c>
      <c r="F77" s="72">
        <v>120</v>
      </c>
      <c r="G77" s="71">
        <v>24.497126999999999</v>
      </c>
      <c r="H77" s="70">
        <v>0</v>
      </c>
      <c r="I77" s="78"/>
      <c r="J77" s="77"/>
      <c r="K77" s="76">
        <f t="shared" si="0"/>
        <v>0</v>
      </c>
    </row>
    <row r="78" spans="2:11" ht="13.5" thickBot="1" x14ac:dyDescent="0.3">
      <c r="B78" s="206"/>
      <c r="C78" s="75" t="s">
        <v>240</v>
      </c>
      <c r="D78" s="74">
        <v>18753</v>
      </c>
      <c r="E78" s="73">
        <v>1</v>
      </c>
      <c r="F78" s="72">
        <v>120</v>
      </c>
      <c r="G78" s="71">
        <v>36.655695999999999</v>
      </c>
      <c r="H78" s="70">
        <v>0</v>
      </c>
      <c r="I78" s="78"/>
      <c r="J78" s="77"/>
      <c r="K78" s="76">
        <f t="shared" ref="K78:K141" si="1">+H78/(H78+E78)</f>
        <v>0</v>
      </c>
    </row>
    <row r="79" spans="2:11" ht="13.5" thickBot="1" x14ac:dyDescent="0.3">
      <c r="B79" s="205" t="s">
        <v>242</v>
      </c>
      <c r="C79" s="207" t="s">
        <v>1001</v>
      </c>
      <c r="D79" s="208"/>
      <c r="E79" s="88">
        <v>1</v>
      </c>
      <c r="F79" s="85">
        <v>42.508927999999997</v>
      </c>
      <c r="G79" s="87">
        <v>12.820752000000001</v>
      </c>
      <c r="H79" s="86">
        <v>1</v>
      </c>
      <c r="I79" s="85">
        <v>60</v>
      </c>
      <c r="J79" s="84">
        <v>27.487919000000002</v>
      </c>
      <c r="K79" s="83">
        <f t="shared" si="1"/>
        <v>0.5</v>
      </c>
    </row>
    <row r="80" spans="2:11" ht="13.5" thickBot="1" x14ac:dyDescent="0.3">
      <c r="B80" s="206"/>
      <c r="C80" s="75" t="s">
        <v>251</v>
      </c>
      <c r="D80" s="74">
        <v>19256</v>
      </c>
      <c r="E80" s="73">
        <v>1</v>
      </c>
      <c r="F80" s="72">
        <v>42.508927999999997</v>
      </c>
      <c r="G80" s="71">
        <v>12.820752000000001</v>
      </c>
      <c r="H80" s="70">
        <v>0</v>
      </c>
      <c r="I80" s="78"/>
      <c r="J80" s="77"/>
      <c r="K80" s="76">
        <f t="shared" si="1"/>
        <v>0</v>
      </c>
    </row>
    <row r="81" spans="2:11" ht="13.5" thickBot="1" x14ac:dyDescent="0.3">
      <c r="B81" s="206"/>
      <c r="C81" s="75" t="s">
        <v>265</v>
      </c>
      <c r="D81" s="74">
        <v>19698</v>
      </c>
      <c r="E81" s="82">
        <v>0</v>
      </c>
      <c r="F81" s="78"/>
      <c r="G81" s="81"/>
      <c r="H81" s="80">
        <v>1</v>
      </c>
      <c r="I81" s="72">
        <v>60</v>
      </c>
      <c r="J81" s="79">
        <v>27.487919000000002</v>
      </c>
      <c r="K81" s="76">
        <f t="shared" si="1"/>
        <v>1</v>
      </c>
    </row>
    <row r="82" spans="2:11" ht="13.5" thickBot="1" x14ac:dyDescent="0.3">
      <c r="B82" s="205" t="s">
        <v>274</v>
      </c>
      <c r="C82" s="207" t="s">
        <v>1001</v>
      </c>
      <c r="D82" s="208"/>
      <c r="E82" s="88">
        <v>1</v>
      </c>
      <c r="F82" s="85">
        <v>80</v>
      </c>
      <c r="G82" s="87">
        <v>5.3909060000000002</v>
      </c>
      <c r="H82" s="86">
        <v>2</v>
      </c>
      <c r="I82" s="85">
        <v>165</v>
      </c>
      <c r="J82" s="84">
        <v>24.792843000000001</v>
      </c>
      <c r="K82" s="83">
        <f t="shared" si="1"/>
        <v>0.66666666666666663</v>
      </c>
    </row>
    <row r="83" spans="2:11" ht="13.5" thickBot="1" x14ac:dyDescent="0.3">
      <c r="B83" s="206"/>
      <c r="C83" s="75" t="s">
        <v>797</v>
      </c>
      <c r="D83" s="74">
        <v>20178</v>
      </c>
      <c r="E83" s="73">
        <v>1</v>
      </c>
      <c r="F83" s="72">
        <v>80</v>
      </c>
      <c r="G83" s="71">
        <v>5.3909060000000002</v>
      </c>
      <c r="H83" s="80">
        <v>1</v>
      </c>
      <c r="I83" s="72">
        <v>120</v>
      </c>
      <c r="J83" s="79">
        <v>13.734054</v>
      </c>
      <c r="K83" s="76">
        <f t="shared" si="1"/>
        <v>0.5</v>
      </c>
    </row>
    <row r="84" spans="2:11" ht="13.5" thickBot="1" x14ac:dyDescent="0.3">
      <c r="B84" s="206"/>
      <c r="C84" s="75" t="s">
        <v>288</v>
      </c>
      <c r="D84" s="74">
        <v>20570</v>
      </c>
      <c r="E84" s="82">
        <v>0</v>
      </c>
      <c r="F84" s="78"/>
      <c r="G84" s="81"/>
      <c r="H84" s="80">
        <v>1</v>
      </c>
      <c r="I84" s="72">
        <v>45</v>
      </c>
      <c r="J84" s="79">
        <v>11.058789000000001</v>
      </c>
      <c r="K84" s="76">
        <f t="shared" si="1"/>
        <v>1</v>
      </c>
    </row>
    <row r="85" spans="2:11" ht="13.5" thickBot="1" x14ac:dyDescent="0.3">
      <c r="B85" s="205" t="s">
        <v>21</v>
      </c>
      <c r="C85" s="207" t="s">
        <v>1001</v>
      </c>
      <c r="D85" s="208"/>
      <c r="E85" s="88">
        <v>5</v>
      </c>
      <c r="F85" s="85">
        <v>747.72994600000004</v>
      </c>
      <c r="G85" s="87">
        <v>126.473789</v>
      </c>
      <c r="H85" s="86">
        <v>2</v>
      </c>
      <c r="I85" s="85">
        <v>378.39247899999998</v>
      </c>
      <c r="J85" s="84">
        <v>65.874525000000006</v>
      </c>
      <c r="K85" s="83">
        <f t="shared" si="1"/>
        <v>0.2857142857142857</v>
      </c>
    </row>
    <row r="86" spans="2:11" ht="13.5" thickBot="1" x14ac:dyDescent="0.3">
      <c r="B86" s="206"/>
      <c r="C86" s="75" t="s">
        <v>298</v>
      </c>
      <c r="D86" s="74">
        <v>23168</v>
      </c>
      <c r="E86" s="73">
        <v>1</v>
      </c>
      <c r="F86" s="72">
        <v>254.85686999999999</v>
      </c>
      <c r="G86" s="71">
        <v>48.984338000000001</v>
      </c>
      <c r="H86" s="70">
        <v>0</v>
      </c>
      <c r="I86" s="78"/>
      <c r="J86" s="77"/>
      <c r="K86" s="76">
        <f t="shared" si="1"/>
        <v>0</v>
      </c>
    </row>
    <row r="87" spans="2:11" ht="13.5" thickBot="1" x14ac:dyDescent="0.3">
      <c r="B87" s="206"/>
      <c r="C87" s="75" t="s">
        <v>303</v>
      </c>
      <c r="D87" s="74">
        <v>23419</v>
      </c>
      <c r="E87" s="73">
        <v>1</v>
      </c>
      <c r="F87" s="72">
        <v>200</v>
      </c>
      <c r="G87" s="71">
        <v>16.930458000000002</v>
      </c>
      <c r="H87" s="70">
        <v>0</v>
      </c>
      <c r="I87" s="78"/>
      <c r="J87" s="77"/>
      <c r="K87" s="76">
        <f t="shared" si="1"/>
        <v>0</v>
      </c>
    </row>
    <row r="88" spans="2:11" ht="13.5" thickBot="1" x14ac:dyDescent="0.3">
      <c r="B88" s="206"/>
      <c r="C88" s="75" t="s">
        <v>306</v>
      </c>
      <c r="D88" s="74">
        <v>23555</v>
      </c>
      <c r="E88" s="73">
        <v>1</v>
      </c>
      <c r="F88" s="72">
        <v>52.373075999999998</v>
      </c>
      <c r="G88" s="71">
        <v>11.736127</v>
      </c>
      <c r="H88" s="80">
        <v>2</v>
      </c>
      <c r="I88" s="72">
        <v>378.39247899999998</v>
      </c>
      <c r="J88" s="79">
        <v>65.874525000000006</v>
      </c>
      <c r="K88" s="76">
        <f t="shared" si="1"/>
        <v>0.66666666666666663</v>
      </c>
    </row>
    <row r="89" spans="2:11" ht="13.5" thickBot="1" x14ac:dyDescent="0.3">
      <c r="B89" s="206"/>
      <c r="C89" s="75" t="s">
        <v>307</v>
      </c>
      <c r="D89" s="74">
        <v>23570</v>
      </c>
      <c r="E89" s="73">
        <v>2</v>
      </c>
      <c r="F89" s="72">
        <v>240.5</v>
      </c>
      <c r="G89" s="71">
        <v>48.822865999999998</v>
      </c>
      <c r="H89" s="70">
        <v>0</v>
      </c>
      <c r="I89" s="78"/>
      <c r="J89" s="77"/>
      <c r="K89" s="76">
        <f t="shared" si="1"/>
        <v>0</v>
      </c>
    </row>
    <row r="90" spans="2:11" ht="13.5" thickBot="1" x14ac:dyDescent="0.3">
      <c r="B90" s="205" t="s">
        <v>316</v>
      </c>
      <c r="C90" s="207" t="s">
        <v>1001</v>
      </c>
      <c r="D90" s="208"/>
      <c r="E90" s="88">
        <v>2</v>
      </c>
      <c r="F90" s="85">
        <v>150</v>
      </c>
      <c r="G90" s="87">
        <v>25.963802000000001</v>
      </c>
      <c r="H90" s="86">
        <v>1</v>
      </c>
      <c r="I90" s="85">
        <v>50</v>
      </c>
      <c r="J90" s="84">
        <v>5.2271599999999996</v>
      </c>
      <c r="K90" s="83">
        <f t="shared" si="1"/>
        <v>0.33333333333333331</v>
      </c>
    </row>
    <row r="91" spans="2:11" ht="13.5" thickBot="1" x14ac:dyDescent="0.3">
      <c r="B91" s="206"/>
      <c r="C91" s="75" t="s">
        <v>331</v>
      </c>
      <c r="D91" s="74">
        <v>25279</v>
      </c>
      <c r="E91" s="73">
        <v>1</v>
      </c>
      <c r="F91" s="72">
        <v>85</v>
      </c>
      <c r="G91" s="71">
        <v>18.198454000000002</v>
      </c>
      <c r="H91" s="70">
        <v>0</v>
      </c>
      <c r="I91" s="78"/>
      <c r="J91" s="77"/>
      <c r="K91" s="76">
        <f t="shared" si="1"/>
        <v>0</v>
      </c>
    </row>
    <row r="92" spans="2:11" ht="13.5" thickBot="1" x14ac:dyDescent="0.3">
      <c r="B92" s="206"/>
      <c r="C92" s="75" t="s">
        <v>368</v>
      </c>
      <c r="D92" s="74">
        <v>25745</v>
      </c>
      <c r="E92" s="82">
        <v>0</v>
      </c>
      <c r="F92" s="78"/>
      <c r="G92" s="81"/>
      <c r="H92" s="80">
        <v>1</v>
      </c>
      <c r="I92" s="72">
        <v>50</v>
      </c>
      <c r="J92" s="79">
        <v>5.2271599999999996</v>
      </c>
      <c r="K92" s="76">
        <f t="shared" si="1"/>
        <v>1</v>
      </c>
    </row>
    <row r="93" spans="2:11" ht="13.5" thickBot="1" x14ac:dyDescent="0.3">
      <c r="B93" s="209"/>
      <c r="C93" s="75" t="s">
        <v>387</v>
      </c>
      <c r="D93" s="74">
        <v>25885</v>
      </c>
      <c r="E93" s="73">
        <v>1</v>
      </c>
      <c r="F93" s="72">
        <v>65</v>
      </c>
      <c r="G93" s="71">
        <v>7.7653480000000004</v>
      </c>
      <c r="H93" s="70">
        <v>0</v>
      </c>
      <c r="I93" s="78"/>
      <c r="J93" s="77"/>
      <c r="K93" s="76">
        <f t="shared" si="1"/>
        <v>0</v>
      </c>
    </row>
    <row r="94" spans="2:11" ht="13.5" thickBot="1" x14ac:dyDescent="0.3">
      <c r="B94" s="205" t="s">
        <v>399</v>
      </c>
      <c r="C94" s="207" t="s">
        <v>1001</v>
      </c>
      <c r="D94" s="208"/>
      <c r="E94" s="88">
        <v>102</v>
      </c>
      <c r="F94" s="85">
        <v>6902.6642680000004</v>
      </c>
      <c r="G94" s="87">
        <v>1429.5329320000001</v>
      </c>
      <c r="H94" s="86">
        <v>43</v>
      </c>
      <c r="I94" s="85">
        <v>3219.7112259999999</v>
      </c>
      <c r="J94" s="84">
        <v>642.19612900000004</v>
      </c>
      <c r="K94" s="83">
        <f t="shared" si="1"/>
        <v>0.29655172413793102</v>
      </c>
    </row>
    <row r="95" spans="2:11" ht="13.5" thickBot="1" x14ac:dyDescent="0.3">
      <c r="B95" s="206"/>
      <c r="C95" s="75" t="s">
        <v>401</v>
      </c>
      <c r="D95" s="74">
        <v>41006</v>
      </c>
      <c r="E95" s="73">
        <v>14</v>
      </c>
      <c r="F95" s="72">
        <v>1027.9988980000001</v>
      </c>
      <c r="G95" s="71">
        <v>187.10522900000001</v>
      </c>
      <c r="H95" s="80">
        <v>5</v>
      </c>
      <c r="I95" s="72">
        <v>415</v>
      </c>
      <c r="J95" s="79">
        <v>69.776658999999995</v>
      </c>
      <c r="K95" s="76">
        <f t="shared" si="1"/>
        <v>0.26315789473684209</v>
      </c>
    </row>
    <row r="96" spans="2:11" ht="13.5" thickBot="1" x14ac:dyDescent="0.3">
      <c r="B96" s="206"/>
      <c r="C96" s="75" t="s">
        <v>402</v>
      </c>
      <c r="D96" s="74">
        <v>41013</v>
      </c>
      <c r="E96" s="73">
        <v>2</v>
      </c>
      <c r="F96" s="72">
        <v>130</v>
      </c>
      <c r="G96" s="71">
        <v>17.385157</v>
      </c>
      <c r="H96" s="80">
        <v>1</v>
      </c>
      <c r="I96" s="72">
        <v>20</v>
      </c>
      <c r="J96" s="79">
        <v>4.558605</v>
      </c>
      <c r="K96" s="76">
        <f t="shared" si="1"/>
        <v>0.33333333333333331</v>
      </c>
    </row>
    <row r="97" spans="2:11" ht="13.5" thickBot="1" x14ac:dyDescent="0.3">
      <c r="B97" s="206"/>
      <c r="C97" s="75" t="s">
        <v>404</v>
      </c>
      <c r="D97" s="74">
        <v>41020</v>
      </c>
      <c r="E97" s="73">
        <v>6</v>
      </c>
      <c r="F97" s="72">
        <v>329.4</v>
      </c>
      <c r="G97" s="71">
        <v>81.194653000000002</v>
      </c>
      <c r="H97" s="80">
        <v>1</v>
      </c>
      <c r="I97" s="72">
        <v>60</v>
      </c>
      <c r="J97" s="79">
        <v>14.668383</v>
      </c>
      <c r="K97" s="76">
        <f t="shared" si="1"/>
        <v>0.14285714285714285</v>
      </c>
    </row>
    <row r="98" spans="2:11" ht="13.5" thickBot="1" x14ac:dyDescent="0.3">
      <c r="B98" s="206"/>
      <c r="C98" s="75" t="s">
        <v>405</v>
      </c>
      <c r="D98" s="74">
        <v>41026</v>
      </c>
      <c r="E98" s="73">
        <v>2</v>
      </c>
      <c r="F98" s="72">
        <v>232.8</v>
      </c>
      <c r="G98" s="71">
        <v>37.439207000000003</v>
      </c>
      <c r="H98" s="70">
        <v>0</v>
      </c>
      <c r="I98" s="78"/>
      <c r="J98" s="77"/>
      <c r="K98" s="76">
        <f t="shared" si="1"/>
        <v>0</v>
      </c>
    </row>
    <row r="99" spans="2:11" ht="13.5" thickBot="1" x14ac:dyDescent="0.3">
      <c r="B99" s="206"/>
      <c r="C99" s="75" t="s">
        <v>406</v>
      </c>
      <c r="D99" s="74">
        <v>41132</v>
      </c>
      <c r="E99" s="73">
        <v>1</v>
      </c>
      <c r="F99" s="72">
        <v>40</v>
      </c>
      <c r="G99" s="71">
        <v>7.449084</v>
      </c>
      <c r="H99" s="70">
        <v>0</v>
      </c>
      <c r="I99" s="78"/>
      <c r="J99" s="77"/>
      <c r="K99" s="76">
        <f t="shared" si="1"/>
        <v>0</v>
      </c>
    </row>
    <row r="100" spans="2:11" ht="13.5" thickBot="1" x14ac:dyDescent="0.3">
      <c r="B100" s="206"/>
      <c r="C100" s="75" t="s">
        <v>407</v>
      </c>
      <c r="D100" s="74">
        <v>41206</v>
      </c>
      <c r="E100" s="73">
        <v>1</v>
      </c>
      <c r="F100" s="72">
        <v>23.436712</v>
      </c>
      <c r="G100" s="71">
        <v>7.4914449999999997</v>
      </c>
      <c r="H100" s="70">
        <v>0</v>
      </c>
      <c r="I100" s="78"/>
      <c r="J100" s="77"/>
      <c r="K100" s="76">
        <f t="shared" si="1"/>
        <v>0</v>
      </c>
    </row>
    <row r="101" spans="2:11" ht="13.5" thickBot="1" x14ac:dyDescent="0.3">
      <c r="B101" s="206"/>
      <c r="C101" s="75" t="s">
        <v>931</v>
      </c>
      <c r="D101" s="74">
        <v>41244</v>
      </c>
      <c r="E101" s="73">
        <v>1</v>
      </c>
      <c r="F101" s="72">
        <v>62.1</v>
      </c>
      <c r="G101" s="71">
        <v>14.955330999999999</v>
      </c>
      <c r="H101" s="70">
        <v>0</v>
      </c>
      <c r="I101" s="78"/>
      <c r="J101" s="77"/>
      <c r="K101" s="76">
        <f t="shared" si="1"/>
        <v>0</v>
      </c>
    </row>
    <row r="102" spans="2:11" ht="13.5" thickBot="1" x14ac:dyDescent="0.3">
      <c r="B102" s="206"/>
      <c r="C102" s="75" t="s">
        <v>408</v>
      </c>
      <c r="D102" s="74">
        <v>41298</v>
      </c>
      <c r="E102" s="73">
        <v>12</v>
      </c>
      <c r="F102" s="72">
        <v>562.09332900000004</v>
      </c>
      <c r="G102" s="71">
        <v>163.82362499999999</v>
      </c>
      <c r="H102" s="80">
        <v>3</v>
      </c>
      <c r="I102" s="72">
        <v>208</v>
      </c>
      <c r="J102" s="79">
        <v>52.536445000000001</v>
      </c>
      <c r="K102" s="76">
        <f t="shared" si="1"/>
        <v>0.2</v>
      </c>
    </row>
    <row r="103" spans="2:11" ht="13.5" thickBot="1" x14ac:dyDescent="0.3">
      <c r="B103" s="206"/>
      <c r="C103" s="75" t="s">
        <v>409</v>
      </c>
      <c r="D103" s="74">
        <v>41306</v>
      </c>
      <c r="E103" s="73">
        <v>5</v>
      </c>
      <c r="F103" s="72">
        <v>589</v>
      </c>
      <c r="G103" s="71">
        <v>138.762733</v>
      </c>
      <c r="H103" s="80">
        <v>3</v>
      </c>
      <c r="I103" s="72">
        <v>335</v>
      </c>
      <c r="J103" s="79">
        <v>60.719948000000002</v>
      </c>
      <c r="K103" s="76">
        <f t="shared" si="1"/>
        <v>0.375</v>
      </c>
    </row>
    <row r="104" spans="2:11" ht="13.5" thickBot="1" x14ac:dyDescent="0.3">
      <c r="B104" s="206"/>
      <c r="C104" s="75" t="s">
        <v>54</v>
      </c>
      <c r="D104" s="74">
        <v>41319</v>
      </c>
      <c r="E104" s="73">
        <v>5</v>
      </c>
      <c r="F104" s="72">
        <v>290.8</v>
      </c>
      <c r="G104" s="71">
        <v>69.076736999999994</v>
      </c>
      <c r="H104" s="80">
        <v>1</v>
      </c>
      <c r="I104" s="72">
        <v>50</v>
      </c>
      <c r="J104" s="79">
        <v>16.680709</v>
      </c>
      <c r="K104" s="76">
        <f t="shared" si="1"/>
        <v>0.16666666666666666</v>
      </c>
    </row>
    <row r="105" spans="2:11" ht="13.5" thickBot="1" x14ac:dyDescent="0.3">
      <c r="B105" s="206"/>
      <c r="C105" s="75" t="s">
        <v>411</v>
      </c>
      <c r="D105" s="74">
        <v>41357</v>
      </c>
      <c r="E105" s="73">
        <v>4</v>
      </c>
      <c r="F105" s="72">
        <v>205</v>
      </c>
      <c r="G105" s="71">
        <v>36.175522999999998</v>
      </c>
      <c r="H105" s="80">
        <v>1</v>
      </c>
      <c r="I105" s="72">
        <v>120</v>
      </c>
      <c r="J105" s="79">
        <v>12.150448000000001</v>
      </c>
      <c r="K105" s="76">
        <f t="shared" si="1"/>
        <v>0.2</v>
      </c>
    </row>
    <row r="106" spans="2:11" ht="13.5" thickBot="1" x14ac:dyDescent="0.3">
      <c r="B106" s="206"/>
      <c r="C106" s="75" t="s">
        <v>412</v>
      </c>
      <c r="D106" s="74">
        <v>41359</v>
      </c>
      <c r="E106" s="73">
        <v>4</v>
      </c>
      <c r="F106" s="72">
        <v>243.329444</v>
      </c>
      <c r="G106" s="71">
        <v>50.578874999999996</v>
      </c>
      <c r="H106" s="80">
        <v>7</v>
      </c>
      <c r="I106" s="72">
        <v>551</v>
      </c>
      <c r="J106" s="79">
        <v>114.009711</v>
      </c>
      <c r="K106" s="76">
        <f t="shared" si="1"/>
        <v>0.63636363636363635</v>
      </c>
    </row>
    <row r="107" spans="2:11" ht="13.5" thickBot="1" x14ac:dyDescent="0.3">
      <c r="B107" s="206"/>
      <c r="C107" s="75" t="s">
        <v>413</v>
      </c>
      <c r="D107" s="74">
        <v>41378</v>
      </c>
      <c r="E107" s="73">
        <v>4</v>
      </c>
      <c r="F107" s="72">
        <v>250</v>
      </c>
      <c r="G107" s="71">
        <v>49.836351999999998</v>
      </c>
      <c r="H107" s="80">
        <v>1</v>
      </c>
      <c r="I107" s="72">
        <v>32</v>
      </c>
      <c r="J107" s="79">
        <v>7.6085929999999999</v>
      </c>
      <c r="K107" s="76">
        <f t="shared" si="1"/>
        <v>0.2</v>
      </c>
    </row>
    <row r="108" spans="2:11" ht="13.5" thickBot="1" x14ac:dyDescent="0.3">
      <c r="B108" s="206"/>
      <c r="C108" s="75" t="s">
        <v>414</v>
      </c>
      <c r="D108" s="74">
        <v>41396</v>
      </c>
      <c r="E108" s="73">
        <v>5</v>
      </c>
      <c r="F108" s="72">
        <v>278.62256600000001</v>
      </c>
      <c r="G108" s="71">
        <v>68.777891999999994</v>
      </c>
      <c r="H108" s="80">
        <v>1</v>
      </c>
      <c r="I108" s="72">
        <v>62.351999999999997</v>
      </c>
      <c r="J108" s="79">
        <v>9.5950290000000003</v>
      </c>
      <c r="K108" s="76">
        <f t="shared" si="1"/>
        <v>0.16666666666666666</v>
      </c>
    </row>
    <row r="109" spans="2:11" ht="13.5" thickBot="1" x14ac:dyDescent="0.3">
      <c r="B109" s="206"/>
      <c r="C109" s="75" t="s">
        <v>400</v>
      </c>
      <c r="D109" s="74">
        <v>41001</v>
      </c>
      <c r="E109" s="73">
        <v>2</v>
      </c>
      <c r="F109" s="72">
        <v>80</v>
      </c>
      <c r="G109" s="71">
        <v>19.071656999999998</v>
      </c>
      <c r="H109" s="70">
        <v>0</v>
      </c>
      <c r="I109" s="78"/>
      <c r="J109" s="77"/>
      <c r="K109" s="76">
        <f t="shared" si="1"/>
        <v>0</v>
      </c>
    </row>
    <row r="110" spans="2:11" ht="13.5" thickBot="1" x14ac:dyDescent="0.3">
      <c r="B110" s="206"/>
      <c r="C110" s="75" t="s">
        <v>418</v>
      </c>
      <c r="D110" s="74">
        <v>41524</v>
      </c>
      <c r="E110" s="73">
        <v>4</v>
      </c>
      <c r="F110" s="72">
        <v>335</v>
      </c>
      <c r="G110" s="71">
        <v>78.565355999999994</v>
      </c>
      <c r="H110" s="80">
        <v>1</v>
      </c>
      <c r="I110" s="72">
        <v>60</v>
      </c>
      <c r="J110" s="79">
        <v>24.764195999999998</v>
      </c>
      <c r="K110" s="76">
        <f t="shared" si="1"/>
        <v>0.2</v>
      </c>
    </row>
    <row r="111" spans="2:11" ht="13.5" thickBot="1" x14ac:dyDescent="0.3">
      <c r="B111" s="206"/>
      <c r="C111" s="75" t="s">
        <v>223</v>
      </c>
      <c r="D111" s="74">
        <v>41530</v>
      </c>
      <c r="E111" s="73">
        <v>2</v>
      </c>
      <c r="F111" s="72">
        <v>80</v>
      </c>
      <c r="G111" s="71">
        <v>15.570684999999999</v>
      </c>
      <c r="H111" s="80">
        <v>1</v>
      </c>
      <c r="I111" s="72">
        <v>35</v>
      </c>
      <c r="J111" s="79">
        <v>5.9968110000000001</v>
      </c>
      <c r="K111" s="76">
        <f t="shared" si="1"/>
        <v>0.33333333333333331</v>
      </c>
    </row>
    <row r="112" spans="2:11" ht="13.5" thickBot="1" x14ac:dyDescent="0.3">
      <c r="B112" s="206"/>
      <c r="C112" s="75" t="s">
        <v>419</v>
      </c>
      <c r="D112" s="74">
        <v>41548</v>
      </c>
      <c r="E112" s="73">
        <v>3</v>
      </c>
      <c r="F112" s="72">
        <v>380</v>
      </c>
      <c r="G112" s="71">
        <v>69.837579000000005</v>
      </c>
      <c r="H112" s="70">
        <v>0</v>
      </c>
      <c r="I112" s="78"/>
      <c r="J112" s="77"/>
      <c r="K112" s="76">
        <f t="shared" si="1"/>
        <v>0</v>
      </c>
    </row>
    <row r="113" spans="2:11" ht="13.5" thickBot="1" x14ac:dyDescent="0.3">
      <c r="B113" s="206"/>
      <c r="C113" s="75" t="s">
        <v>420</v>
      </c>
      <c r="D113" s="74">
        <v>41551</v>
      </c>
      <c r="E113" s="73">
        <v>4</v>
      </c>
      <c r="F113" s="72">
        <v>285</v>
      </c>
      <c r="G113" s="71">
        <v>45.857022999999998</v>
      </c>
      <c r="H113" s="80">
        <v>1</v>
      </c>
      <c r="I113" s="72">
        <v>70</v>
      </c>
      <c r="J113" s="79">
        <v>12.356018000000001</v>
      </c>
      <c r="K113" s="76">
        <f t="shared" si="1"/>
        <v>0.2</v>
      </c>
    </row>
    <row r="114" spans="2:11" ht="13.5" thickBot="1" x14ac:dyDescent="0.3">
      <c r="B114" s="206"/>
      <c r="C114" s="75" t="s">
        <v>421</v>
      </c>
      <c r="D114" s="74">
        <v>41615</v>
      </c>
      <c r="E114" s="73">
        <v>1</v>
      </c>
      <c r="F114" s="72">
        <v>80</v>
      </c>
      <c r="G114" s="71">
        <v>18.477333999999999</v>
      </c>
      <c r="H114" s="70">
        <v>0</v>
      </c>
      <c r="I114" s="78"/>
      <c r="J114" s="77"/>
      <c r="K114" s="76">
        <f t="shared" si="1"/>
        <v>0</v>
      </c>
    </row>
    <row r="115" spans="2:11" ht="13.5" thickBot="1" x14ac:dyDescent="0.3">
      <c r="B115" s="206"/>
      <c r="C115" s="75" t="s">
        <v>422</v>
      </c>
      <c r="D115" s="74">
        <v>41660</v>
      </c>
      <c r="E115" s="73">
        <v>5</v>
      </c>
      <c r="F115" s="72">
        <v>345.5</v>
      </c>
      <c r="G115" s="71">
        <v>66.601545000000002</v>
      </c>
      <c r="H115" s="80">
        <v>1</v>
      </c>
      <c r="I115" s="72">
        <v>29</v>
      </c>
      <c r="J115" s="79">
        <v>7.0355850000000002</v>
      </c>
      <c r="K115" s="76">
        <f t="shared" si="1"/>
        <v>0.16666666666666666</v>
      </c>
    </row>
    <row r="116" spans="2:11" ht="13.5" thickBot="1" x14ac:dyDescent="0.3">
      <c r="B116" s="206"/>
      <c r="C116" s="75" t="s">
        <v>423</v>
      </c>
      <c r="D116" s="74">
        <v>41668</v>
      </c>
      <c r="E116" s="73">
        <v>3</v>
      </c>
      <c r="F116" s="72">
        <v>165</v>
      </c>
      <c r="G116" s="71">
        <v>25.463331</v>
      </c>
      <c r="H116" s="80">
        <v>2</v>
      </c>
      <c r="I116" s="72">
        <v>192</v>
      </c>
      <c r="J116" s="79">
        <v>31.568425000000001</v>
      </c>
      <c r="K116" s="76">
        <f t="shared" si="1"/>
        <v>0.4</v>
      </c>
    </row>
    <row r="117" spans="2:11" ht="13.5" thickBot="1" x14ac:dyDescent="0.3">
      <c r="B117" s="206"/>
      <c r="C117" s="75" t="s">
        <v>191</v>
      </c>
      <c r="D117" s="74">
        <v>41676</v>
      </c>
      <c r="E117" s="73">
        <v>1</v>
      </c>
      <c r="F117" s="72">
        <v>80</v>
      </c>
      <c r="G117" s="71">
        <v>12.50854</v>
      </c>
      <c r="H117" s="80">
        <v>1</v>
      </c>
      <c r="I117" s="72">
        <v>65</v>
      </c>
      <c r="J117" s="79">
        <v>18.921779000000001</v>
      </c>
      <c r="K117" s="76">
        <f t="shared" si="1"/>
        <v>0.5</v>
      </c>
    </row>
    <row r="118" spans="2:11" ht="13.5" thickBot="1" x14ac:dyDescent="0.3">
      <c r="B118" s="206"/>
      <c r="C118" s="75" t="s">
        <v>424</v>
      </c>
      <c r="D118" s="74">
        <v>41770</v>
      </c>
      <c r="E118" s="73">
        <v>2</v>
      </c>
      <c r="F118" s="72">
        <v>213.58331899999999</v>
      </c>
      <c r="G118" s="71">
        <v>36.557032</v>
      </c>
      <c r="H118" s="80">
        <v>1</v>
      </c>
      <c r="I118" s="72">
        <v>74</v>
      </c>
      <c r="J118" s="79">
        <v>12.681338</v>
      </c>
      <c r="K118" s="76">
        <f t="shared" si="1"/>
        <v>0.33333333333333331</v>
      </c>
    </row>
    <row r="119" spans="2:11" ht="13.5" thickBot="1" x14ac:dyDescent="0.3">
      <c r="B119" s="206"/>
      <c r="C119" s="75" t="s">
        <v>425</v>
      </c>
      <c r="D119" s="74">
        <v>41791</v>
      </c>
      <c r="E119" s="73">
        <v>2</v>
      </c>
      <c r="F119" s="72">
        <v>86</v>
      </c>
      <c r="G119" s="71">
        <v>23.129090000000001</v>
      </c>
      <c r="H119" s="80">
        <v>1</v>
      </c>
      <c r="I119" s="72">
        <v>89</v>
      </c>
      <c r="J119" s="79">
        <v>10.190433000000001</v>
      </c>
      <c r="K119" s="76">
        <f t="shared" si="1"/>
        <v>0.33333333333333331</v>
      </c>
    </row>
    <row r="120" spans="2:11" ht="13.5" thickBot="1" x14ac:dyDescent="0.3">
      <c r="B120" s="206"/>
      <c r="C120" s="75" t="s">
        <v>1004</v>
      </c>
      <c r="D120" s="74">
        <v>41799</v>
      </c>
      <c r="E120" s="82">
        <v>0</v>
      </c>
      <c r="F120" s="78"/>
      <c r="G120" s="81"/>
      <c r="H120" s="80">
        <v>1</v>
      </c>
      <c r="I120" s="72">
        <v>60</v>
      </c>
      <c r="J120" s="79">
        <v>14.66578</v>
      </c>
      <c r="K120" s="76">
        <f t="shared" si="1"/>
        <v>1</v>
      </c>
    </row>
    <row r="121" spans="2:11" ht="13.5" thickBot="1" x14ac:dyDescent="0.3">
      <c r="B121" s="206"/>
      <c r="C121" s="75" t="s">
        <v>427</v>
      </c>
      <c r="D121" s="74">
        <v>41801</v>
      </c>
      <c r="E121" s="73">
        <v>5</v>
      </c>
      <c r="F121" s="72">
        <v>378</v>
      </c>
      <c r="G121" s="71">
        <v>60.844906000000002</v>
      </c>
      <c r="H121" s="80">
        <v>6</v>
      </c>
      <c r="I121" s="72">
        <v>577</v>
      </c>
      <c r="J121" s="79">
        <v>103.969466</v>
      </c>
      <c r="K121" s="76">
        <f t="shared" si="1"/>
        <v>0.54545454545454541</v>
      </c>
    </row>
    <row r="122" spans="2:11" ht="13.5" thickBot="1" x14ac:dyDescent="0.3">
      <c r="B122" s="206"/>
      <c r="C122" s="75" t="s">
        <v>428</v>
      </c>
      <c r="D122" s="74">
        <v>41807</v>
      </c>
      <c r="E122" s="73">
        <v>2</v>
      </c>
      <c r="F122" s="72">
        <v>130</v>
      </c>
      <c r="G122" s="71">
        <v>26.997011000000001</v>
      </c>
      <c r="H122" s="80">
        <v>3</v>
      </c>
      <c r="I122" s="72">
        <v>115.35922600000001</v>
      </c>
      <c r="J122" s="79">
        <v>37.741768</v>
      </c>
      <c r="K122" s="76">
        <f t="shared" si="1"/>
        <v>0.6</v>
      </c>
    </row>
    <row r="123" spans="2:11" ht="13.5" thickBot="1" x14ac:dyDescent="0.3">
      <c r="B123" s="205" t="s">
        <v>430</v>
      </c>
      <c r="C123" s="207" t="s">
        <v>1001</v>
      </c>
      <c r="D123" s="208"/>
      <c r="E123" s="88">
        <v>1</v>
      </c>
      <c r="F123" s="85">
        <v>120</v>
      </c>
      <c r="G123" s="87">
        <v>15.608301000000001</v>
      </c>
      <c r="H123" s="91">
        <v>0</v>
      </c>
      <c r="I123" s="90"/>
      <c r="J123" s="89"/>
      <c r="K123" s="83">
        <f t="shared" si="1"/>
        <v>0</v>
      </c>
    </row>
    <row r="124" spans="2:11" ht="13.5" thickBot="1" x14ac:dyDescent="0.3">
      <c r="B124" s="209"/>
      <c r="C124" s="75" t="s">
        <v>437</v>
      </c>
      <c r="D124" s="74">
        <v>44650</v>
      </c>
      <c r="E124" s="73">
        <v>1</v>
      </c>
      <c r="F124" s="72">
        <v>120</v>
      </c>
      <c r="G124" s="71">
        <v>15.608301000000001</v>
      </c>
      <c r="H124" s="70">
        <v>0</v>
      </c>
      <c r="I124" s="78"/>
      <c r="J124" s="77"/>
      <c r="K124" s="76">
        <f t="shared" si="1"/>
        <v>0</v>
      </c>
    </row>
    <row r="125" spans="2:11" ht="13.5" thickBot="1" x14ac:dyDescent="0.3">
      <c r="B125" s="205" t="s">
        <v>0</v>
      </c>
      <c r="C125" s="207" t="s">
        <v>1001</v>
      </c>
      <c r="D125" s="208"/>
      <c r="E125" s="88">
        <v>1</v>
      </c>
      <c r="F125" s="85">
        <v>287.73</v>
      </c>
      <c r="G125" s="87">
        <v>32.938718000000001</v>
      </c>
      <c r="H125" s="86">
        <v>1</v>
      </c>
      <c r="I125" s="85">
        <v>51.5625</v>
      </c>
      <c r="J125" s="84">
        <v>13.277035</v>
      </c>
      <c r="K125" s="83">
        <f t="shared" si="1"/>
        <v>0.5</v>
      </c>
    </row>
    <row r="126" spans="2:11" ht="13.5" thickBot="1" x14ac:dyDescent="0.3">
      <c r="B126" s="206"/>
      <c r="C126" s="75" t="s">
        <v>440</v>
      </c>
      <c r="D126" s="74">
        <v>47058</v>
      </c>
      <c r="E126" s="73">
        <v>1</v>
      </c>
      <c r="F126" s="72">
        <v>287.73</v>
      </c>
      <c r="G126" s="71">
        <v>32.938718000000001</v>
      </c>
      <c r="H126" s="70">
        <v>0</v>
      </c>
      <c r="I126" s="78"/>
      <c r="J126" s="77"/>
      <c r="K126" s="76">
        <f t="shared" si="1"/>
        <v>0</v>
      </c>
    </row>
    <row r="127" spans="2:11" ht="13.5" thickBot="1" x14ac:dyDescent="0.3">
      <c r="B127" s="209"/>
      <c r="C127" s="75" t="s">
        <v>7</v>
      </c>
      <c r="D127" s="74">
        <v>47980</v>
      </c>
      <c r="E127" s="82">
        <v>0</v>
      </c>
      <c r="F127" s="78"/>
      <c r="G127" s="81"/>
      <c r="H127" s="80">
        <v>1</v>
      </c>
      <c r="I127" s="72">
        <v>51.5625</v>
      </c>
      <c r="J127" s="79">
        <v>13.277035</v>
      </c>
      <c r="K127" s="76">
        <f t="shared" si="1"/>
        <v>1</v>
      </c>
    </row>
    <row r="128" spans="2:11" ht="13.5" thickBot="1" x14ac:dyDescent="0.3">
      <c r="B128" s="205" t="s">
        <v>449</v>
      </c>
      <c r="C128" s="207" t="s">
        <v>1001</v>
      </c>
      <c r="D128" s="208"/>
      <c r="E128" s="88">
        <v>1</v>
      </c>
      <c r="F128" s="85">
        <v>124.47851300000001</v>
      </c>
      <c r="G128" s="87">
        <v>31.041785000000001</v>
      </c>
      <c r="H128" s="91">
        <v>0</v>
      </c>
      <c r="I128" s="90"/>
      <c r="J128" s="89"/>
      <c r="K128" s="83">
        <f t="shared" si="1"/>
        <v>0</v>
      </c>
    </row>
    <row r="129" spans="2:11" ht="13.5" thickBot="1" x14ac:dyDescent="0.3">
      <c r="B129" s="206"/>
      <c r="C129" s="75" t="s">
        <v>456</v>
      </c>
      <c r="D129" s="74">
        <v>50251</v>
      </c>
      <c r="E129" s="73">
        <v>1</v>
      </c>
      <c r="F129" s="72">
        <v>124.47851300000001</v>
      </c>
      <c r="G129" s="71">
        <v>31.041785000000001</v>
      </c>
      <c r="H129" s="70">
        <v>0</v>
      </c>
      <c r="I129" s="78"/>
      <c r="J129" s="77"/>
      <c r="K129" s="76">
        <f t="shared" si="1"/>
        <v>0</v>
      </c>
    </row>
    <row r="130" spans="2:11" ht="13.5" thickBot="1" x14ac:dyDescent="0.3">
      <c r="B130" s="205" t="s">
        <v>62</v>
      </c>
      <c r="C130" s="207" t="s">
        <v>1001</v>
      </c>
      <c r="D130" s="208"/>
      <c r="E130" s="88">
        <v>4</v>
      </c>
      <c r="F130" s="85">
        <v>199.28570999999999</v>
      </c>
      <c r="G130" s="87">
        <v>33.621941999999997</v>
      </c>
      <c r="H130" s="86">
        <v>3</v>
      </c>
      <c r="I130" s="85">
        <v>142.16921199999999</v>
      </c>
      <c r="J130" s="84">
        <v>42.392412999999998</v>
      </c>
      <c r="K130" s="83">
        <f t="shared" si="1"/>
        <v>0.42857142857142855</v>
      </c>
    </row>
    <row r="131" spans="2:11" ht="13.5" thickBot="1" x14ac:dyDescent="0.3">
      <c r="B131" s="206"/>
      <c r="C131" s="75" t="s">
        <v>479</v>
      </c>
      <c r="D131" s="74">
        <v>52203</v>
      </c>
      <c r="E131" s="82">
        <v>0</v>
      </c>
      <c r="F131" s="78"/>
      <c r="G131" s="81"/>
      <c r="H131" s="80">
        <v>1</v>
      </c>
      <c r="I131" s="72">
        <v>22.724772000000002</v>
      </c>
      <c r="J131" s="79">
        <v>4.9872839999999998</v>
      </c>
      <c r="K131" s="76">
        <f t="shared" si="1"/>
        <v>1</v>
      </c>
    </row>
    <row r="132" spans="2:11" ht="13.5" thickBot="1" x14ac:dyDescent="0.3">
      <c r="B132" s="206"/>
      <c r="C132" s="75" t="s">
        <v>480</v>
      </c>
      <c r="D132" s="74">
        <v>52207</v>
      </c>
      <c r="E132" s="73">
        <v>1</v>
      </c>
      <c r="F132" s="72">
        <v>70</v>
      </c>
      <c r="G132" s="71">
        <v>11.470408000000001</v>
      </c>
      <c r="H132" s="80">
        <v>1</v>
      </c>
      <c r="I132" s="72">
        <v>94.44444</v>
      </c>
      <c r="J132" s="79">
        <v>33.493335000000002</v>
      </c>
      <c r="K132" s="76">
        <f t="shared" si="1"/>
        <v>0.5</v>
      </c>
    </row>
    <row r="133" spans="2:11" ht="13.5" thickBot="1" x14ac:dyDescent="0.3">
      <c r="B133" s="206"/>
      <c r="C133" s="75" t="s">
        <v>21</v>
      </c>
      <c r="D133" s="74">
        <v>52215</v>
      </c>
      <c r="E133" s="82">
        <v>0</v>
      </c>
      <c r="F133" s="78"/>
      <c r="G133" s="81"/>
      <c r="H133" s="80">
        <v>1</v>
      </c>
      <c r="I133" s="72">
        <v>25</v>
      </c>
      <c r="J133" s="79">
        <v>3.911794</v>
      </c>
      <c r="K133" s="76">
        <f t="shared" si="1"/>
        <v>1</v>
      </c>
    </row>
    <row r="134" spans="2:11" ht="13.5" thickBot="1" x14ac:dyDescent="0.3">
      <c r="B134" s="206"/>
      <c r="C134" s="75" t="s">
        <v>251</v>
      </c>
      <c r="D134" s="74">
        <v>52260</v>
      </c>
      <c r="E134" s="73">
        <v>1</v>
      </c>
      <c r="F134" s="72">
        <v>39.285710000000002</v>
      </c>
      <c r="G134" s="71">
        <v>7.7734259999999997</v>
      </c>
      <c r="H134" s="70">
        <v>0</v>
      </c>
      <c r="I134" s="78"/>
      <c r="J134" s="77"/>
      <c r="K134" s="76">
        <f t="shared" si="1"/>
        <v>0</v>
      </c>
    </row>
    <row r="135" spans="2:11" ht="13.5" thickBot="1" x14ac:dyDescent="0.3">
      <c r="B135" s="206"/>
      <c r="C135" s="75" t="s">
        <v>504</v>
      </c>
      <c r="D135" s="74">
        <v>52683</v>
      </c>
      <c r="E135" s="73">
        <v>1</v>
      </c>
      <c r="F135" s="72">
        <v>40</v>
      </c>
      <c r="G135" s="71">
        <v>6.5545169999999997</v>
      </c>
      <c r="H135" s="70">
        <v>0</v>
      </c>
      <c r="I135" s="78"/>
      <c r="J135" s="77"/>
      <c r="K135" s="76">
        <f t="shared" si="1"/>
        <v>0</v>
      </c>
    </row>
    <row r="136" spans="2:11" ht="13.5" thickBot="1" x14ac:dyDescent="0.3">
      <c r="B136" s="209"/>
      <c r="C136" s="75" t="s">
        <v>514</v>
      </c>
      <c r="D136" s="74">
        <v>52885</v>
      </c>
      <c r="E136" s="73">
        <v>1</v>
      </c>
      <c r="F136" s="72">
        <v>50</v>
      </c>
      <c r="G136" s="71">
        <v>7.8235910000000004</v>
      </c>
      <c r="H136" s="70">
        <v>0</v>
      </c>
      <c r="I136" s="78"/>
      <c r="J136" s="77"/>
      <c r="K136" s="76">
        <f t="shared" si="1"/>
        <v>0</v>
      </c>
    </row>
    <row r="137" spans="2:11" ht="13.5" thickBot="1" x14ac:dyDescent="0.3">
      <c r="B137" s="205" t="s">
        <v>515</v>
      </c>
      <c r="C137" s="207" t="s">
        <v>1001</v>
      </c>
      <c r="D137" s="208"/>
      <c r="E137" s="88">
        <v>8</v>
      </c>
      <c r="F137" s="85">
        <v>1144.9251859999999</v>
      </c>
      <c r="G137" s="87">
        <v>256.61130600000001</v>
      </c>
      <c r="H137" s="86">
        <v>5</v>
      </c>
      <c r="I137" s="85">
        <v>671.63595699999996</v>
      </c>
      <c r="J137" s="84">
        <v>95.549781999999993</v>
      </c>
      <c r="K137" s="83">
        <f t="shared" si="1"/>
        <v>0.38461538461538464</v>
      </c>
    </row>
    <row r="138" spans="2:11" ht="13.5" thickBot="1" x14ac:dyDescent="0.3">
      <c r="B138" s="206"/>
      <c r="C138" s="75" t="s">
        <v>517</v>
      </c>
      <c r="D138" s="74">
        <v>54003</v>
      </c>
      <c r="E138" s="73">
        <v>1</v>
      </c>
      <c r="F138" s="72">
        <v>141.998614</v>
      </c>
      <c r="G138" s="71">
        <v>42.118492000000003</v>
      </c>
      <c r="H138" s="70">
        <v>0</v>
      </c>
      <c r="I138" s="78"/>
      <c r="J138" s="77"/>
      <c r="K138" s="76">
        <f t="shared" si="1"/>
        <v>0</v>
      </c>
    </row>
    <row r="139" spans="2:11" ht="13.5" thickBot="1" x14ac:dyDescent="0.3">
      <c r="B139" s="206"/>
      <c r="C139" s="75" t="s">
        <v>834</v>
      </c>
      <c r="D139" s="74">
        <v>54109</v>
      </c>
      <c r="E139" s="73">
        <v>1</v>
      </c>
      <c r="F139" s="72">
        <v>99.999323000000004</v>
      </c>
      <c r="G139" s="71">
        <v>32.354303999999999</v>
      </c>
      <c r="H139" s="70">
        <v>0</v>
      </c>
      <c r="I139" s="78"/>
      <c r="J139" s="77"/>
      <c r="K139" s="76">
        <f t="shared" si="1"/>
        <v>0</v>
      </c>
    </row>
    <row r="140" spans="2:11" ht="13.5" thickBot="1" x14ac:dyDescent="0.3">
      <c r="B140" s="206"/>
      <c r="C140" s="75" t="s">
        <v>520</v>
      </c>
      <c r="D140" s="74">
        <v>54172</v>
      </c>
      <c r="E140" s="73">
        <v>1</v>
      </c>
      <c r="F140" s="72">
        <v>72.727270000000004</v>
      </c>
      <c r="G140" s="71">
        <v>27.764433</v>
      </c>
      <c r="H140" s="70">
        <v>0</v>
      </c>
      <c r="I140" s="78"/>
      <c r="J140" s="77"/>
      <c r="K140" s="76">
        <f t="shared" si="1"/>
        <v>0</v>
      </c>
    </row>
    <row r="141" spans="2:11" ht="13.5" thickBot="1" x14ac:dyDescent="0.3">
      <c r="B141" s="206"/>
      <c r="C141" s="75" t="s">
        <v>523</v>
      </c>
      <c r="D141" s="74">
        <v>54261</v>
      </c>
      <c r="E141" s="73">
        <v>1</v>
      </c>
      <c r="F141" s="72">
        <v>240</v>
      </c>
      <c r="G141" s="71">
        <v>51.383837999999997</v>
      </c>
      <c r="H141" s="70">
        <v>0</v>
      </c>
      <c r="I141" s="78"/>
      <c r="J141" s="77"/>
      <c r="K141" s="76">
        <f t="shared" si="1"/>
        <v>0</v>
      </c>
    </row>
    <row r="142" spans="2:11" ht="13.5" thickBot="1" x14ac:dyDescent="0.3">
      <c r="B142" s="206"/>
      <c r="C142" s="75" t="s">
        <v>1003</v>
      </c>
      <c r="D142" s="74">
        <v>54347</v>
      </c>
      <c r="E142" s="73">
        <v>1</v>
      </c>
      <c r="F142" s="72">
        <v>55</v>
      </c>
      <c r="G142" s="71">
        <v>5.749879</v>
      </c>
      <c r="H142" s="70">
        <v>0</v>
      </c>
      <c r="I142" s="78"/>
      <c r="J142" s="77"/>
      <c r="K142" s="76">
        <f t="shared" ref="K142:K205" si="2">+H142/(H142+E142)</f>
        <v>0</v>
      </c>
    </row>
    <row r="143" spans="2:11" ht="13.5" thickBot="1" x14ac:dyDescent="0.3">
      <c r="B143" s="206"/>
      <c r="C143" s="75" t="s">
        <v>528</v>
      </c>
      <c r="D143" s="74">
        <v>54480</v>
      </c>
      <c r="E143" s="82">
        <v>0</v>
      </c>
      <c r="F143" s="78"/>
      <c r="G143" s="81"/>
      <c r="H143" s="80">
        <v>1</v>
      </c>
      <c r="I143" s="72">
        <v>72</v>
      </c>
      <c r="J143" s="79">
        <v>12.335618999999999</v>
      </c>
      <c r="K143" s="76">
        <f t="shared" si="2"/>
        <v>1</v>
      </c>
    </row>
    <row r="144" spans="2:11" ht="13.5" thickBot="1" x14ac:dyDescent="0.3">
      <c r="B144" s="206"/>
      <c r="C144" s="75" t="s">
        <v>842</v>
      </c>
      <c r="D144" s="74">
        <v>54498</v>
      </c>
      <c r="E144" s="82">
        <v>0</v>
      </c>
      <c r="F144" s="78"/>
      <c r="G144" s="81"/>
      <c r="H144" s="80">
        <v>1</v>
      </c>
      <c r="I144" s="72">
        <v>80</v>
      </c>
      <c r="J144" s="79">
        <v>18.230563</v>
      </c>
      <c r="K144" s="76">
        <f t="shared" si="2"/>
        <v>1</v>
      </c>
    </row>
    <row r="145" spans="2:11" ht="13.5" thickBot="1" x14ac:dyDescent="0.3">
      <c r="B145" s="206"/>
      <c r="C145" s="75" t="s">
        <v>843</v>
      </c>
      <c r="D145" s="74">
        <v>54520</v>
      </c>
      <c r="E145" s="82">
        <v>0</v>
      </c>
      <c r="F145" s="78"/>
      <c r="G145" s="81"/>
      <c r="H145" s="80">
        <v>1</v>
      </c>
      <c r="I145" s="72">
        <v>19.635957000000001</v>
      </c>
      <c r="J145" s="79">
        <v>5.1995490000000002</v>
      </c>
      <c r="K145" s="76">
        <f t="shared" si="2"/>
        <v>1</v>
      </c>
    </row>
    <row r="146" spans="2:11" ht="13.5" thickBot="1" x14ac:dyDescent="0.3">
      <c r="B146" s="206"/>
      <c r="C146" s="75" t="s">
        <v>516</v>
      </c>
      <c r="D146" s="74">
        <v>54001</v>
      </c>
      <c r="E146" s="73">
        <v>1</v>
      </c>
      <c r="F146" s="72">
        <v>80</v>
      </c>
      <c r="G146" s="71">
        <v>17.127970000000001</v>
      </c>
      <c r="H146" s="80">
        <v>1</v>
      </c>
      <c r="I146" s="72">
        <v>300</v>
      </c>
      <c r="J146" s="79">
        <v>46.306798000000001</v>
      </c>
      <c r="K146" s="76">
        <f t="shared" si="2"/>
        <v>0.5</v>
      </c>
    </row>
    <row r="147" spans="2:11" ht="13.5" thickBot="1" x14ac:dyDescent="0.3">
      <c r="B147" s="206"/>
      <c r="C147" s="75" t="s">
        <v>534</v>
      </c>
      <c r="D147" s="74">
        <v>54810</v>
      </c>
      <c r="E147" s="82">
        <v>0</v>
      </c>
      <c r="F147" s="78"/>
      <c r="G147" s="81"/>
      <c r="H147" s="80">
        <v>1</v>
      </c>
      <c r="I147" s="72">
        <v>200</v>
      </c>
      <c r="J147" s="79">
        <v>13.477252999999999</v>
      </c>
      <c r="K147" s="76">
        <f t="shared" si="2"/>
        <v>1</v>
      </c>
    </row>
    <row r="148" spans="2:11" ht="13.5" thickBot="1" x14ac:dyDescent="0.3">
      <c r="B148" s="209"/>
      <c r="C148" s="75" t="s">
        <v>535</v>
      </c>
      <c r="D148" s="74">
        <v>54820</v>
      </c>
      <c r="E148" s="73">
        <v>2</v>
      </c>
      <c r="F148" s="72">
        <v>455.19997899999998</v>
      </c>
      <c r="G148" s="71">
        <v>80.112390000000005</v>
      </c>
      <c r="H148" s="70">
        <v>0</v>
      </c>
      <c r="I148" s="78"/>
      <c r="J148" s="77"/>
      <c r="K148" s="76">
        <f t="shared" si="2"/>
        <v>0</v>
      </c>
    </row>
    <row r="149" spans="2:11" ht="13.5" thickBot="1" x14ac:dyDescent="0.3">
      <c r="B149" s="205" t="s">
        <v>718</v>
      </c>
      <c r="C149" s="207" t="s">
        <v>1001</v>
      </c>
      <c r="D149" s="208"/>
      <c r="E149" s="88">
        <v>1</v>
      </c>
      <c r="F149" s="85">
        <v>70</v>
      </c>
      <c r="G149" s="87">
        <v>18.161911</v>
      </c>
      <c r="H149" s="86">
        <v>1</v>
      </c>
      <c r="I149" s="85">
        <v>50</v>
      </c>
      <c r="J149" s="84">
        <v>11.391958000000001</v>
      </c>
      <c r="K149" s="83">
        <f t="shared" si="2"/>
        <v>0.5</v>
      </c>
    </row>
    <row r="150" spans="2:11" ht="13.5" thickBot="1" x14ac:dyDescent="0.3">
      <c r="B150" s="206"/>
      <c r="C150" s="75" t="s">
        <v>723</v>
      </c>
      <c r="D150" s="74">
        <v>86571</v>
      </c>
      <c r="E150" s="73">
        <v>1</v>
      </c>
      <c r="F150" s="72">
        <v>70</v>
      </c>
      <c r="G150" s="71">
        <v>18.161911</v>
      </c>
      <c r="H150" s="80">
        <v>1</v>
      </c>
      <c r="I150" s="72">
        <v>50</v>
      </c>
      <c r="J150" s="79">
        <v>11.391958000000001</v>
      </c>
      <c r="K150" s="76">
        <f t="shared" si="2"/>
        <v>0.5</v>
      </c>
    </row>
    <row r="151" spans="2:11" ht="13.5" thickBot="1" x14ac:dyDescent="0.3">
      <c r="B151" s="205" t="s">
        <v>537</v>
      </c>
      <c r="C151" s="207" t="s">
        <v>1001</v>
      </c>
      <c r="D151" s="208"/>
      <c r="E151" s="88">
        <v>3</v>
      </c>
      <c r="F151" s="85">
        <v>171.88851700000001</v>
      </c>
      <c r="G151" s="87">
        <v>24.479808999999999</v>
      </c>
      <c r="H151" s="86">
        <v>3</v>
      </c>
      <c r="I151" s="85">
        <v>421.40600000000001</v>
      </c>
      <c r="J151" s="84">
        <v>81.279300000000006</v>
      </c>
      <c r="K151" s="83">
        <f t="shared" si="2"/>
        <v>0.5</v>
      </c>
    </row>
    <row r="152" spans="2:11" ht="13.5" thickBot="1" x14ac:dyDescent="0.3">
      <c r="B152" s="206"/>
      <c r="C152" s="75" t="s">
        <v>848</v>
      </c>
      <c r="D152" s="74">
        <v>63190</v>
      </c>
      <c r="E152" s="82">
        <v>0</v>
      </c>
      <c r="F152" s="78"/>
      <c r="G152" s="81"/>
      <c r="H152" s="80">
        <v>1</v>
      </c>
      <c r="I152" s="72">
        <v>140</v>
      </c>
      <c r="J152" s="79">
        <v>37.459710999999999</v>
      </c>
      <c r="K152" s="76">
        <f t="shared" si="2"/>
        <v>1</v>
      </c>
    </row>
    <row r="153" spans="2:11" ht="13.5" thickBot="1" x14ac:dyDescent="0.3">
      <c r="B153" s="206"/>
      <c r="C153" s="75" t="s">
        <v>21</v>
      </c>
      <c r="D153" s="74">
        <v>63212</v>
      </c>
      <c r="E153" s="82">
        <v>0</v>
      </c>
      <c r="F153" s="78"/>
      <c r="G153" s="81"/>
      <c r="H153" s="80">
        <v>1</v>
      </c>
      <c r="I153" s="72">
        <v>191.40600000000001</v>
      </c>
      <c r="J153" s="79">
        <v>25.718337999999999</v>
      </c>
      <c r="K153" s="76">
        <f t="shared" si="2"/>
        <v>1</v>
      </c>
    </row>
    <row r="154" spans="2:11" ht="13.5" thickBot="1" x14ac:dyDescent="0.3">
      <c r="B154" s="206"/>
      <c r="C154" s="75" t="s">
        <v>540</v>
      </c>
      <c r="D154" s="74">
        <v>63272</v>
      </c>
      <c r="E154" s="82">
        <v>0</v>
      </c>
      <c r="F154" s="78"/>
      <c r="G154" s="81"/>
      <c r="H154" s="80">
        <v>1</v>
      </c>
      <c r="I154" s="72">
        <v>90</v>
      </c>
      <c r="J154" s="79">
        <v>18.101251000000001</v>
      </c>
      <c r="K154" s="76">
        <f t="shared" si="2"/>
        <v>1</v>
      </c>
    </row>
    <row r="155" spans="2:11" ht="13.5" thickBot="1" x14ac:dyDescent="0.3">
      <c r="B155" s="206"/>
      <c r="C155" s="75" t="s">
        <v>541</v>
      </c>
      <c r="D155" s="74">
        <v>63302</v>
      </c>
      <c r="E155" s="73">
        <v>2</v>
      </c>
      <c r="F155" s="72">
        <v>71.888516999999993</v>
      </c>
      <c r="G155" s="71">
        <v>13.528782</v>
      </c>
      <c r="H155" s="70">
        <v>0</v>
      </c>
      <c r="I155" s="78"/>
      <c r="J155" s="77"/>
      <c r="K155" s="76">
        <f t="shared" si="2"/>
        <v>0</v>
      </c>
    </row>
    <row r="156" spans="2:11" ht="13.5" thickBot="1" x14ac:dyDescent="0.3">
      <c r="B156" s="209"/>
      <c r="C156" s="75" t="s">
        <v>543</v>
      </c>
      <c r="D156" s="74">
        <v>63548</v>
      </c>
      <c r="E156" s="73">
        <v>1</v>
      </c>
      <c r="F156" s="72">
        <v>100</v>
      </c>
      <c r="G156" s="71">
        <v>10.951027</v>
      </c>
      <c r="H156" s="70">
        <v>0</v>
      </c>
      <c r="I156" s="78"/>
      <c r="J156" s="77"/>
      <c r="K156" s="76">
        <f t="shared" si="2"/>
        <v>0</v>
      </c>
    </row>
    <row r="157" spans="2:11" ht="13.5" thickBot="1" x14ac:dyDescent="0.3">
      <c r="B157" s="205" t="s">
        <v>226</v>
      </c>
      <c r="C157" s="207" t="s">
        <v>1001</v>
      </c>
      <c r="D157" s="208"/>
      <c r="E157" s="88">
        <v>8</v>
      </c>
      <c r="F157" s="85">
        <v>810</v>
      </c>
      <c r="G157" s="87">
        <v>147.461804</v>
      </c>
      <c r="H157" s="86">
        <v>3</v>
      </c>
      <c r="I157" s="85">
        <v>367.44262099999997</v>
      </c>
      <c r="J157" s="84">
        <v>83.939178999999996</v>
      </c>
      <c r="K157" s="83">
        <f t="shared" si="2"/>
        <v>0.27272727272727271</v>
      </c>
    </row>
    <row r="158" spans="2:11" ht="13.5" thickBot="1" x14ac:dyDescent="0.3">
      <c r="B158" s="206"/>
      <c r="C158" s="75" t="s">
        <v>546</v>
      </c>
      <c r="D158" s="74">
        <v>66045</v>
      </c>
      <c r="E158" s="73">
        <v>2</v>
      </c>
      <c r="F158" s="72">
        <v>315</v>
      </c>
      <c r="G158" s="71">
        <v>51.584144000000002</v>
      </c>
      <c r="H158" s="70">
        <v>0</v>
      </c>
      <c r="I158" s="78"/>
      <c r="J158" s="77"/>
      <c r="K158" s="76">
        <f t="shared" si="2"/>
        <v>0</v>
      </c>
    </row>
    <row r="159" spans="2:11" ht="13.5" thickBot="1" x14ac:dyDescent="0.3">
      <c r="B159" s="206"/>
      <c r="C159" s="75" t="s">
        <v>548</v>
      </c>
      <c r="D159" s="74">
        <v>66318</v>
      </c>
      <c r="E159" s="73">
        <v>2</v>
      </c>
      <c r="F159" s="72">
        <v>206</v>
      </c>
      <c r="G159" s="71">
        <v>46.765475000000002</v>
      </c>
      <c r="H159" s="80">
        <v>1</v>
      </c>
      <c r="I159" s="72">
        <v>62.442621000000003</v>
      </c>
      <c r="J159" s="79">
        <v>18.962356</v>
      </c>
      <c r="K159" s="76">
        <f t="shared" si="2"/>
        <v>0.33333333333333331</v>
      </c>
    </row>
    <row r="160" spans="2:11" ht="13.5" thickBot="1" x14ac:dyDescent="0.3">
      <c r="B160" s="206"/>
      <c r="C160" s="75" t="s">
        <v>890</v>
      </c>
      <c r="D160" s="74">
        <v>66440</v>
      </c>
      <c r="E160" s="73">
        <v>1</v>
      </c>
      <c r="F160" s="72">
        <v>71</v>
      </c>
      <c r="G160" s="71">
        <v>17.981213</v>
      </c>
      <c r="H160" s="70">
        <v>0</v>
      </c>
      <c r="I160" s="78"/>
      <c r="J160" s="77"/>
      <c r="K160" s="76">
        <f t="shared" si="2"/>
        <v>0</v>
      </c>
    </row>
    <row r="161" spans="2:11" ht="13.5" thickBot="1" x14ac:dyDescent="0.3">
      <c r="B161" s="206"/>
      <c r="C161" s="75" t="s">
        <v>1002</v>
      </c>
      <c r="D161" s="74">
        <v>66572</v>
      </c>
      <c r="E161" s="73">
        <v>1</v>
      </c>
      <c r="F161" s="72">
        <v>48</v>
      </c>
      <c r="G161" s="71">
        <v>7.8833120000000001</v>
      </c>
      <c r="H161" s="70">
        <v>0</v>
      </c>
      <c r="I161" s="78"/>
      <c r="J161" s="77"/>
      <c r="K161" s="76">
        <f t="shared" si="2"/>
        <v>0</v>
      </c>
    </row>
    <row r="162" spans="2:11" ht="13.5" thickBot="1" x14ac:dyDescent="0.3">
      <c r="B162" s="206"/>
      <c r="C162" s="75" t="s">
        <v>552</v>
      </c>
      <c r="D162" s="74">
        <v>66594</v>
      </c>
      <c r="E162" s="73">
        <v>1</v>
      </c>
      <c r="F162" s="72">
        <v>80</v>
      </c>
      <c r="G162" s="71">
        <v>11.150529000000001</v>
      </c>
      <c r="H162" s="70">
        <v>0</v>
      </c>
      <c r="I162" s="78"/>
      <c r="J162" s="77"/>
      <c r="K162" s="76">
        <f t="shared" si="2"/>
        <v>0</v>
      </c>
    </row>
    <row r="163" spans="2:11" ht="13.5" thickBot="1" x14ac:dyDescent="0.3">
      <c r="B163" s="206"/>
      <c r="C163" s="75" t="s">
        <v>553</v>
      </c>
      <c r="D163" s="74">
        <v>66682</v>
      </c>
      <c r="E163" s="82">
        <v>0</v>
      </c>
      <c r="F163" s="78"/>
      <c r="G163" s="81"/>
      <c r="H163" s="80">
        <v>2</v>
      </c>
      <c r="I163" s="72">
        <v>305</v>
      </c>
      <c r="J163" s="79">
        <v>64.976822999999996</v>
      </c>
      <c r="K163" s="76">
        <f t="shared" si="2"/>
        <v>1</v>
      </c>
    </row>
    <row r="164" spans="2:11" ht="13.5" thickBot="1" x14ac:dyDescent="0.3">
      <c r="B164" s="209"/>
      <c r="C164" s="75" t="s">
        <v>891</v>
      </c>
      <c r="D164" s="74">
        <v>66687</v>
      </c>
      <c r="E164" s="73">
        <v>1</v>
      </c>
      <c r="F164" s="72">
        <v>90</v>
      </c>
      <c r="G164" s="71">
        <v>12.097130999999999</v>
      </c>
      <c r="H164" s="70">
        <v>0</v>
      </c>
      <c r="I164" s="78"/>
      <c r="J164" s="77"/>
      <c r="K164" s="76">
        <f t="shared" si="2"/>
        <v>0</v>
      </c>
    </row>
    <row r="165" spans="2:11" ht="13.5" thickBot="1" x14ac:dyDescent="0.3">
      <c r="B165" s="205" t="s">
        <v>554</v>
      </c>
      <c r="C165" s="207" t="s">
        <v>1001</v>
      </c>
      <c r="D165" s="208"/>
      <c r="E165" s="88">
        <v>29</v>
      </c>
      <c r="F165" s="85">
        <v>3291.1383660000001</v>
      </c>
      <c r="G165" s="87">
        <v>673.818444</v>
      </c>
      <c r="H165" s="86">
        <v>25</v>
      </c>
      <c r="I165" s="85">
        <v>2125.2327220000002</v>
      </c>
      <c r="J165" s="84">
        <v>562.92951700000003</v>
      </c>
      <c r="K165" s="83">
        <f t="shared" si="2"/>
        <v>0.46296296296296297</v>
      </c>
    </row>
    <row r="166" spans="2:11" ht="13.5" thickBot="1" x14ac:dyDescent="0.3">
      <c r="B166" s="206"/>
      <c r="C166" s="75" t="s">
        <v>556</v>
      </c>
      <c r="D166" s="74">
        <v>68051</v>
      </c>
      <c r="E166" s="73">
        <v>1</v>
      </c>
      <c r="F166" s="72">
        <v>57.64705</v>
      </c>
      <c r="G166" s="71">
        <v>16.678754999999999</v>
      </c>
      <c r="H166" s="70">
        <v>0</v>
      </c>
      <c r="I166" s="78"/>
      <c r="J166" s="77"/>
      <c r="K166" s="76">
        <f t="shared" si="2"/>
        <v>0</v>
      </c>
    </row>
    <row r="167" spans="2:11" ht="13.5" thickBot="1" x14ac:dyDescent="0.3">
      <c r="B167" s="206"/>
      <c r="C167" s="75" t="s">
        <v>557</v>
      </c>
      <c r="D167" s="74">
        <v>68079</v>
      </c>
      <c r="E167" s="82">
        <v>0</v>
      </c>
      <c r="F167" s="78"/>
      <c r="G167" s="81"/>
      <c r="H167" s="80">
        <v>1</v>
      </c>
      <c r="I167" s="72">
        <v>37.934069999999998</v>
      </c>
      <c r="J167" s="79">
        <v>9.5514449999999993</v>
      </c>
      <c r="K167" s="76">
        <f t="shared" si="2"/>
        <v>1</v>
      </c>
    </row>
    <row r="168" spans="2:11" ht="13.5" thickBot="1" x14ac:dyDescent="0.3">
      <c r="B168" s="206"/>
      <c r="C168" s="75" t="s">
        <v>555</v>
      </c>
      <c r="D168" s="74">
        <v>68001</v>
      </c>
      <c r="E168" s="82">
        <v>0</v>
      </c>
      <c r="F168" s="78"/>
      <c r="G168" s="81"/>
      <c r="H168" s="80">
        <v>1</v>
      </c>
      <c r="I168" s="72">
        <v>50</v>
      </c>
      <c r="J168" s="79">
        <v>16.351175999999999</v>
      </c>
      <c r="K168" s="76">
        <f t="shared" si="2"/>
        <v>1</v>
      </c>
    </row>
    <row r="169" spans="2:11" ht="13.5" thickBot="1" x14ac:dyDescent="0.3">
      <c r="B169" s="206"/>
      <c r="C169" s="75" t="s">
        <v>562</v>
      </c>
      <c r="D169" s="74">
        <v>68162</v>
      </c>
      <c r="E169" s="73">
        <v>2</v>
      </c>
      <c r="F169" s="72">
        <v>155.08591899999999</v>
      </c>
      <c r="G169" s="71">
        <v>53.349110000000003</v>
      </c>
      <c r="H169" s="70">
        <v>0</v>
      </c>
      <c r="I169" s="78"/>
      <c r="J169" s="77"/>
      <c r="K169" s="76">
        <f t="shared" si="2"/>
        <v>0</v>
      </c>
    </row>
    <row r="170" spans="2:11" ht="13.5" thickBot="1" x14ac:dyDescent="0.3">
      <c r="B170" s="206"/>
      <c r="C170" s="75" t="s">
        <v>852</v>
      </c>
      <c r="D170" s="74">
        <v>68167</v>
      </c>
      <c r="E170" s="73">
        <v>1</v>
      </c>
      <c r="F170" s="72">
        <v>312.85626500000001</v>
      </c>
      <c r="G170" s="71">
        <v>47.286248999999998</v>
      </c>
      <c r="H170" s="70">
        <v>0</v>
      </c>
      <c r="I170" s="78"/>
      <c r="J170" s="77"/>
      <c r="K170" s="76">
        <f t="shared" si="2"/>
        <v>0</v>
      </c>
    </row>
    <row r="171" spans="2:11" ht="13.5" thickBot="1" x14ac:dyDescent="0.3">
      <c r="B171" s="206"/>
      <c r="C171" s="75" t="s">
        <v>565</v>
      </c>
      <c r="D171" s="74">
        <v>68190</v>
      </c>
      <c r="E171" s="82">
        <v>0</v>
      </c>
      <c r="F171" s="78"/>
      <c r="G171" s="81"/>
      <c r="H171" s="80">
        <v>1</v>
      </c>
      <c r="I171" s="72">
        <v>66.758645999999999</v>
      </c>
      <c r="J171" s="79">
        <v>15.491538</v>
      </c>
      <c r="K171" s="76">
        <f t="shared" si="2"/>
        <v>1</v>
      </c>
    </row>
    <row r="172" spans="2:11" ht="13.5" thickBot="1" x14ac:dyDescent="0.3">
      <c r="B172" s="206"/>
      <c r="C172" s="75" t="s">
        <v>567</v>
      </c>
      <c r="D172" s="74">
        <v>68209</v>
      </c>
      <c r="E172" s="73">
        <v>1</v>
      </c>
      <c r="F172" s="72">
        <v>70</v>
      </c>
      <c r="G172" s="71">
        <v>5.2252419999999997</v>
      </c>
      <c r="H172" s="70">
        <v>0</v>
      </c>
      <c r="I172" s="78"/>
      <c r="J172" s="77"/>
      <c r="K172" s="76">
        <f t="shared" si="2"/>
        <v>0</v>
      </c>
    </row>
    <row r="173" spans="2:11" ht="13.5" thickBot="1" x14ac:dyDescent="0.3">
      <c r="B173" s="206"/>
      <c r="C173" s="75" t="s">
        <v>570</v>
      </c>
      <c r="D173" s="74">
        <v>68235</v>
      </c>
      <c r="E173" s="73">
        <v>2</v>
      </c>
      <c r="F173" s="72">
        <v>123.21428</v>
      </c>
      <c r="G173" s="71">
        <v>23.693788999999999</v>
      </c>
      <c r="H173" s="80">
        <v>2</v>
      </c>
      <c r="I173" s="72">
        <v>137.118427</v>
      </c>
      <c r="J173" s="79">
        <v>48.910079000000003</v>
      </c>
      <c r="K173" s="76">
        <f t="shared" si="2"/>
        <v>0.5</v>
      </c>
    </row>
    <row r="174" spans="2:11" ht="13.5" thickBot="1" x14ac:dyDescent="0.3">
      <c r="B174" s="206"/>
      <c r="C174" s="75" t="s">
        <v>571</v>
      </c>
      <c r="D174" s="74">
        <v>68255</v>
      </c>
      <c r="E174" s="73">
        <v>1</v>
      </c>
      <c r="F174" s="72">
        <v>210</v>
      </c>
      <c r="G174" s="71">
        <v>34.489567000000001</v>
      </c>
      <c r="H174" s="80">
        <v>1</v>
      </c>
      <c r="I174" s="72">
        <v>100</v>
      </c>
      <c r="J174" s="79">
        <v>32.024994</v>
      </c>
      <c r="K174" s="76">
        <f t="shared" si="2"/>
        <v>0.5</v>
      </c>
    </row>
    <row r="175" spans="2:11" ht="13.5" thickBot="1" x14ac:dyDescent="0.3">
      <c r="B175" s="206"/>
      <c r="C175" s="75" t="s">
        <v>572</v>
      </c>
      <c r="D175" s="74">
        <v>68264</v>
      </c>
      <c r="E175" s="73">
        <v>1</v>
      </c>
      <c r="F175" s="72">
        <v>85.714280000000002</v>
      </c>
      <c r="G175" s="71">
        <v>26.589817</v>
      </c>
      <c r="H175" s="70">
        <v>0</v>
      </c>
      <c r="I175" s="78"/>
      <c r="J175" s="77"/>
      <c r="K175" s="76">
        <f t="shared" si="2"/>
        <v>0</v>
      </c>
    </row>
    <row r="176" spans="2:11" ht="13.5" thickBot="1" x14ac:dyDescent="0.3">
      <c r="B176" s="206"/>
      <c r="C176" s="75" t="s">
        <v>575</v>
      </c>
      <c r="D176" s="74">
        <v>68276</v>
      </c>
      <c r="E176" s="82">
        <v>0</v>
      </c>
      <c r="F176" s="78"/>
      <c r="G176" s="81"/>
      <c r="H176" s="80">
        <v>1</v>
      </c>
      <c r="I176" s="72">
        <v>34.285705</v>
      </c>
      <c r="J176" s="79">
        <v>10.949368</v>
      </c>
      <c r="K176" s="76">
        <f t="shared" si="2"/>
        <v>1</v>
      </c>
    </row>
    <row r="177" spans="2:11" ht="13.5" thickBot="1" x14ac:dyDescent="0.3">
      <c r="B177" s="206"/>
      <c r="C177" s="75" t="s">
        <v>857</v>
      </c>
      <c r="D177" s="74">
        <v>68324</v>
      </c>
      <c r="E177" s="73">
        <v>1</v>
      </c>
      <c r="F177" s="72">
        <v>155.760875</v>
      </c>
      <c r="G177" s="71">
        <v>46.711590000000001</v>
      </c>
      <c r="H177" s="70">
        <v>0</v>
      </c>
      <c r="I177" s="78"/>
      <c r="J177" s="77"/>
      <c r="K177" s="76">
        <f t="shared" si="2"/>
        <v>0</v>
      </c>
    </row>
    <row r="178" spans="2:11" ht="13.5" thickBot="1" x14ac:dyDescent="0.3">
      <c r="B178" s="206"/>
      <c r="C178" s="75" t="s">
        <v>290</v>
      </c>
      <c r="D178" s="74">
        <v>68397</v>
      </c>
      <c r="E178" s="73">
        <v>1</v>
      </c>
      <c r="F178" s="72">
        <v>49.198104000000001</v>
      </c>
      <c r="G178" s="71">
        <v>11.720765</v>
      </c>
      <c r="H178" s="70">
        <v>0</v>
      </c>
      <c r="I178" s="78"/>
      <c r="J178" s="77"/>
      <c r="K178" s="76">
        <f t="shared" si="2"/>
        <v>0</v>
      </c>
    </row>
    <row r="179" spans="2:11" ht="13.5" thickBot="1" x14ac:dyDescent="0.3">
      <c r="B179" s="206"/>
      <c r="C179" s="75" t="s">
        <v>588</v>
      </c>
      <c r="D179" s="74">
        <v>68432</v>
      </c>
      <c r="E179" s="73">
        <v>1</v>
      </c>
      <c r="F179" s="72">
        <v>100</v>
      </c>
      <c r="G179" s="71">
        <v>16.386295</v>
      </c>
      <c r="H179" s="70">
        <v>0</v>
      </c>
      <c r="I179" s="78"/>
      <c r="J179" s="77"/>
      <c r="K179" s="76">
        <f t="shared" si="2"/>
        <v>0</v>
      </c>
    </row>
    <row r="180" spans="2:11" ht="13.5" thickBot="1" x14ac:dyDescent="0.3">
      <c r="B180" s="206"/>
      <c r="C180" s="75" t="s">
        <v>589</v>
      </c>
      <c r="D180" s="74">
        <v>68444</v>
      </c>
      <c r="E180" s="82">
        <v>0</v>
      </c>
      <c r="F180" s="78"/>
      <c r="G180" s="81"/>
      <c r="H180" s="80">
        <v>1</v>
      </c>
      <c r="I180" s="72">
        <v>155</v>
      </c>
      <c r="J180" s="79">
        <v>16.631601</v>
      </c>
      <c r="K180" s="76">
        <f t="shared" si="2"/>
        <v>1</v>
      </c>
    </row>
    <row r="181" spans="2:11" ht="13.5" thickBot="1" x14ac:dyDescent="0.3">
      <c r="B181" s="206"/>
      <c r="C181" s="75" t="s">
        <v>590</v>
      </c>
      <c r="D181" s="74">
        <v>68464</v>
      </c>
      <c r="E181" s="82">
        <v>0</v>
      </c>
      <c r="F181" s="78"/>
      <c r="G181" s="81"/>
      <c r="H181" s="80">
        <v>1</v>
      </c>
      <c r="I181" s="72">
        <v>90</v>
      </c>
      <c r="J181" s="79">
        <v>38.350048000000001</v>
      </c>
      <c r="K181" s="76">
        <f t="shared" si="2"/>
        <v>1</v>
      </c>
    </row>
    <row r="182" spans="2:11" ht="13.5" thickBot="1" x14ac:dyDescent="0.3">
      <c r="B182" s="206"/>
      <c r="C182" s="75" t="s">
        <v>592</v>
      </c>
      <c r="D182" s="74">
        <v>68498</v>
      </c>
      <c r="E182" s="82">
        <v>0</v>
      </c>
      <c r="F182" s="78"/>
      <c r="G182" s="81"/>
      <c r="H182" s="80">
        <v>2</v>
      </c>
      <c r="I182" s="72">
        <v>224.44443999999999</v>
      </c>
      <c r="J182" s="79">
        <v>75.256562000000002</v>
      </c>
      <c r="K182" s="76">
        <f t="shared" si="2"/>
        <v>1</v>
      </c>
    </row>
    <row r="183" spans="2:11" ht="13.5" thickBot="1" x14ac:dyDescent="0.3">
      <c r="B183" s="206"/>
      <c r="C183" s="75" t="s">
        <v>593</v>
      </c>
      <c r="D183" s="74">
        <v>68500</v>
      </c>
      <c r="E183" s="73">
        <v>1</v>
      </c>
      <c r="F183" s="72">
        <v>140</v>
      </c>
      <c r="G183" s="71">
        <v>54.347413000000003</v>
      </c>
      <c r="H183" s="70">
        <v>0</v>
      </c>
      <c r="I183" s="78"/>
      <c r="J183" s="77"/>
      <c r="K183" s="76">
        <f t="shared" si="2"/>
        <v>0</v>
      </c>
    </row>
    <row r="184" spans="2:11" ht="13.5" thickBot="1" x14ac:dyDescent="0.3">
      <c r="B184" s="206"/>
      <c r="C184" s="75" t="s">
        <v>595</v>
      </c>
      <c r="D184" s="74">
        <v>68524</v>
      </c>
      <c r="E184" s="82">
        <v>0</v>
      </c>
      <c r="F184" s="78"/>
      <c r="G184" s="81"/>
      <c r="H184" s="80">
        <v>2</v>
      </c>
      <c r="I184" s="72">
        <v>208.384387</v>
      </c>
      <c r="J184" s="79">
        <v>44.320092000000002</v>
      </c>
      <c r="K184" s="76">
        <f t="shared" si="2"/>
        <v>1</v>
      </c>
    </row>
    <row r="185" spans="2:11" ht="13.5" thickBot="1" x14ac:dyDescent="0.3">
      <c r="B185" s="206"/>
      <c r="C185" s="75" t="s">
        <v>597</v>
      </c>
      <c r="D185" s="74">
        <v>68547</v>
      </c>
      <c r="E185" s="73">
        <v>1</v>
      </c>
      <c r="F185" s="72">
        <v>150</v>
      </c>
      <c r="G185" s="71">
        <v>35.843546000000003</v>
      </c>
      <c r="H185" s="80">
        <v>1</v>
      </c>
      <c r="I185" s="72">
        <v>64.899313000000006</v>
      </c>
      <c r="J185" s="79">
        <v>20.213542</v>
      </c>
      <c r="K185" s="76">
        <f t="shared" si="2"/>
        <v>0.5</v>
      </c>
    </row>
    <row r="186" spans="2:11" ht="13.5" thickBot="1" x14ac:dyDescent="0.3">
      <c r="B186" s="206"/>
      <c r="C186" s="75" t="s">
        <v>860</v>
      </c>
      <c r="D186" s="74">
        <v>68572</v>
      </c>
      <c r="E186" s="73">
        <v>1</v>
      </c>
      <c r="F186" s="72">
        <v>150</v>
      </c>
      <c r="G186" s="71">
        <v>15.674086000000001</v>
      </c>
      <c r="H186" s="70">
        <v>0</v>
      </c>
      <c r="I186" s="78"/>
      <c r="J186" s="77"/>
      <c r="K186" s="76">
        <f t="shared" si="2"/>
        <v>0</v>
      </c>
    </row>
    <row r="187" spans="2:11" ht="13.5" thickBot="1" x14ac:dyDescent="0.3">
      <c r="B187" s="206"/>
      <c r="C187" s="75" t="s">
        <v>67</v>
      </c>
      <c r="D187" s="74">
        <v>68615</v>
      </c>
      <c r="E187" s="73">
        <v>3</v>
      </c>
      <c r="F187" s="72">
        <v>194.454533</v>
      </c>
      <c r="G187" s="71">
        <v>64.417325000000005</v>
      </c>
      <c r="H187" s="80">
        <v>1</v>
      </c>
      <c r="I187" s="72">
        <v>180</v>
      </c>
      <c r="J187" s="79">
        <v>29.567416999999999</v>
      </c>
      <c r="K187" s="76">
        <f t="shared" si="2"/>
        <v>0.25</v>
      </c>
    </row>
    <row r="188" spans="2:11" ht="13.5" thickBot="1" x14ac:dyDescent="0.3">
      <c r="B188" s="206"/>
      <c r="C188" s="75" t="s">
        <v>601</v>
      </c>
      <c r="D188" s="74">
        <v>68669</v>
      </c>
      <c r="E188" s="73">
        <v>1</v>
      </c>
      <c r="F188" s="72">
        <v>60</v>
      </c>
      <c r="G188" s="71">
        <v>14.747471000000001</v>
      </c>
      <c r="H188" s="80">
        <v>1</v>
      </c>
      <c r="I188" s="72">
        <v>80</v>
      </c>
      <c r="J188" s="79">
        <v>34.875627999999999</v>
      </c>
      <c r="K188" s="76">
        <f t="shared" si="2"/>
        <v>0.5</v>
      </c>
    </row>
    <row r="189" spans="2:11" ht="13.5" thickBot="1" x14ac:dyDescent="0.3">
      <c r="B189" s="206"/>
      <c r="C189" s="75" t="s">
        <v>602</v>
      </c>
      <c r="D189" s="74">
        <v>68679</v>
      </c>
      <c r="E189" s="73">
        <v>2</v>
      </c>
      <c r="F189" s="72">
        <v>165</v>
      </c>
      <c r="G189" s="71">
        <v>28.857289999999999</v>
      </c>
      <c r="H189" s="80">
        <v>1</v>
      </c>
      <c r="I189" s="72">
        <v>150</v>
      </c>
      <c r="J189" s="79">
        <v>20.166011000000001</v>
      </c>
      <c r="K189" s="76">
        <f t="shared" si="2"/>
        <v>0.33333333333333331</v>
      </c>
    </row>
    <row r="190" spans="2:11" ht="13.5" thickBot="1" x14ac:dyDescent="0.3">
      <c r="B190" s="206"/>
      <c r="C190" s="75" t="s">
        <v>605</v>
      </c>
      <c r="D190" s="74">
        <v>68689</v>
      </c>
      <c r="E190" s="73">
        <v>5</v>
      </c>
      <c r="F190" s="72">
        <v>671.28570999999999</v>
      </c>
      <c r="G190" s="71">
        <v>86.051811000000001</v>
      </c>
      <c r="H190" s="80">
        <v>5</v>
      </c>
      <c r="I190" s="72">
        <v>384.80448100000001</v>
      </c>
      <c r="J190" s="79">
        <v>103.359493</v>
      </c>
      <c r="K190" s="76">
        <f t="shared" si="2"/>
        <v>0.5</v>
      </c>
    </row>
    <row r="191" spans="2:11" ht="13.5" thickBot="1" x14ac:dyDescent="0.3">
      <c r="B191" s="206"/>
      <c r="C191" s="75" t="s">
        <v>608</v>
      </c>
      <c r="D191" s="74">
        <v>68755</v>
      </c>
      <c r="E191" s="73">
        <v>1</v>
      </c>
      <c r="F191" s="72">
        <v>222.92134999999999</v>
      </c>
      <c r="G191" s="71">
        <v>53.357605999999997</v>
      </c>
      <c r="H191" s="80">
        <v>1</v>
      </c>
      <c r="I191" s="72">
        <v>40</v>
      </c>
      <c r="J191" s="79">
        <v>5.6629060000000004</v>
      </c>
      <c r="K191" s="76">
        <f t="shared" si="2"/>
        <v>0.5</v>
      </c>
    </row>
    <row r="192" spans="2:11" ht="13.5" thickBot="1" x14ac:dyDescent="0.3">
      <c r="B192" s="206"/>
      <c r="C192" s="75" t="s">
        <v>864</v>
      </c>
      <c r="D192" s="74">
        <v>68770</v>
      </c>
      <c r="E192" s="82">
        <v>0</v>
      </c>
      <c r="F192" s="78"/>
      <c r="G192" s="81"/>
      <c r="H192" s="80">
        <v>1</v>
      </c>
      <c r="I192" s="72">
        <v>49.603253000000002</v>
      </c>
      <c r="J192" s="79">
        <v>16.753833</v>
      </c>
      <c r="K192" s="76">
        <f t="shared" si="2"/>
        <v>1</v>
      </c>
    </row>
    <row r="193" spans="2:11" ht="13.5" thickBot="1" x14ac:dyDescent="0.3">
      <c r="B193" s="206"/>
      <c r="C193" s="75" t="s">
        <v>611</v>
      </c>
      <c r="D193" s="74">
        <v>68855</v>
      </c>
      <c r="E193" s="82">
        <v>0</v>
      </c>
      <c r="F193" s="78"/>
      <c r="G193" s="81"/>
      <c r="H193" s="80">
        <v>1</v>
      </c>
      <c r="I193" s="72">
        <v>72</v>
      </c>
      <c r="J193" s="79">
        <v>24.493784000000002</v>
      </c>
      <c r="K193" s="76">
        <f t="shared" si="2"/>
        <v>1</v>
      </c>
    </row>
    <row r="194" spans="2:11" ht="13.5" thickBot="1" x14ac:dyDescent="0.3">
      <c r="B194" s="206"/>
      <c r="C194" s="75" t="s">
        <v>612</v>
      </c>
      <c r="D194" s="74">
        <v>68861</v>
      </c>
      <c r="E194" s="73">
        <v>1</v>
      </c>
      <c r="F194" s="72">
        <v>38</v>
      </c>
      <c r="G194" s="71">
        <v>7.9252840000000004</v>
      </c>
      <c r="H194" s="70">
        <v>0</v>
      </c>
      <c r="I194" s="78"/>
      <c r="J194" s="77"/>
      <c r="K194" s="76">
        <f t="shared" si="2"/>
        <v>0</v>
      </c>
    </row>
    <row r="195" spans="2:11" ht="13.5" thickBot="1" x14ac:dyDescent="0.3">
      <c r="B195" s="209"/>
      <c r="C195" s="75" t="s">
        <v>613</v>
      </c>
      <c r="D195" s="74">
        <v>68895</v>
      </c>
      <c r="E195" s="73">
        <v>1</v>
      </c>
      <c r="F195" s="72">
        <v>180</v>
      </c>
      <c r="G195" s="71">
        <v>30.465433000000001</v>
      </c>
      <c r="H195" s="70">
        <v>0</v>
      </c>
      <c r="I195" s="78"/>
      <c r="J195" s="77"/>
      <c r="K195" s="76">
        <f t="shared" si="2"/>
        <v>0</v>
      </c>
    </row>
    <row r="196" spans="2:11" ht="13.5" thickBot="1" x14ac:dyDescent="0.3">
      <c r="B196" s="205" t="s">
        <v>269</v>
      </c>
      <c r="C196" s="207" t="s">
        <v>1001</v>
      </c>
      <c r="D196" s="208"/>
      <c r="E196" s="88">
        <v>1</v>
      </c>
      <c r="F196" s="85">
        <v>110</v>
      </c>
      <c r="G196" s="87">
        <v>27.032558000000002</v>
      </c>
      <c r="H196" s="91">
        <v>0</v>
      </c>
      <c r="I196" s="90"/>
      <c r="J196" s="89"/>
      <c r="K196" s="83">
        <f t="shared" si="2"/>
        <v>0</v>
      </c>
    </row>
    <row r="197" spans="2:11" ht="13.5" thickBot="1" x14ac:dyDescent="0.3">
      <c r="B197" s="209"/>
      <c r="C197" s="75" t="s">
        <v>624</v>
      </c>
      <c r="D197" s="74">
        <v>70508</v>
      </c>
      <c r="E197" s="73">
        <v>1</v>
      </c>
      <c r="F197" s="72">
        <v>110</v>
      </c>
      <c r="G197" s="71">
        <v>27.032558000000002</v>
      </c>
      <c r="H197" s="70">
        <v>0</v>
      </c>
      <c r="I197" s="78"/>
      <c r="J197" s="77"/>
      <c r="K197" s="76">
        <f t="shared" si="2"/>
        <v>0</v>
      </c>
    </row>
    <row r="198" spans="2:11" ht="13.5" thickBot="1" x14ac:dyDescent="0.3">
      <c r="B198" s="205" t="s">
        <v>632</v>
      </c>
      <c r="C198" s="207" t="s">
        <v>1001</v>
      </c>
      <c r="D198" s="208"/>
      <c r="E198" s="88">
        <v>13</v>
      </c>
      <c r="F198" s="85">
        <v>1002.22222</v>
      </c>
      <c r="G198" s="87">
        <v>194.520858</v>
      </c>
      <c r="H198" s="86">
        <v>10</v>
      </c>
      <c r="I198" s="85">
        <v>766.90269699999999</v>
      </c>
      <c r="J198" s="84">
        <v>140.238043</v>
      </c>
      <c r="K198" s="83">
        <f t="shared" si="2"/>
        <v>0.43478260869565216</v>
      </c>
    </row>
    <row r="199" spans="2:11" ht="13.5" thickBot="1" x14ac:dyDescent="0.3">
      <c r="B199" s="206"/>
      <c r="C199" s="75" t="s">
        <v>636</v>
      </c>
      <c r="D199" s="74">
        <v>73043</v>
      </c>
      <c r="E199" s="73">
        <v>1</v>
      </c>
      <c r="F199" s="72">
        <v>54</v>
      </c>
      <c r="G199" s="71">
        <v>13.002921000000001</v>
      </c>
      <c r="H199" s="70">
        <v>0</v>
      </c>
      <c r="I199" s="78"/>
      <c r="J199" s="77"/>
      <c r="K199" s="76">
        <f t="shared" si="2"/>
        <v>0</v>
      </c>
    </row>
    <row r="200" spans="2:11" ht="13.5" thickBot="1" x14ac:dyDescent="0.3">
      <c r="B200" s="206"/>
      <c r="C200" s="75" t="s">
        <v>639</v>
      </c>
      <c r="D200" s="74">
        <v>73124</v>
      </c>
      <c r="E200" s="82">
        <v>0</v>
      </c>
      <c r="F200" s="78"/>
      <c r="G200" s="81"/>
      <c r="H200" s="80">
        <v>1</v>
      </c>
      <c r="I200" s="72">
        <v>50</v>
      </c>
      <c r="J200" s="79">
        <v>5.2260629999999999</v>
      </c>
      <c r="K200" s="76">
        <f t="shared" si="2"/>
        <v>1</v>
      </c>
    </row>
    <row r="201" spans="2:11" ht="13.5" thickBot="1" x14ac:dyDescent="0.3">
      <c r="B201" s="206"/>
      <c r="C201" s="75" t="s">
        <v>640</v>
      </c>
      <c r="D201" s="74">
        <v>73152</v>
      </c>
      <c r="E201" s="82">
        <v>0</v>
      </c>
      <c r="F201" s="78"/>
      <c r="G201" s="81"/>
      <c r="H201" s="80">
        <v>1</v>
      </c>
      <c r="I201" s="72">
        <v>80</v>
      </c>
      <c r="J201" s="79">
        <v>4.1251740000000003</v>
      </c>
      <c r="K201" s="76">
        <f t="shared" si="2"/>
        <v>1</v>
      </c>
    </row>
    <row r="202" spans="2:11" ht="13.5" thickBot="1" x14ac:dyDescent="0.3">
      <c r="B202" s="206"/>
      <c r="C202" s="75" t="s">
        <v>641</v>
      </c>
      <c r="D202" s="74">
        <v>73168</v>
      </c>
      <c r="E202" s="73">
        <v>2</v>
      </c>
      <c r="F202" s="72">
        <v>158</v>
      </c>
      <c r="G202" s="71">
        <v>21.20045</v>
      </c>
      <c r="H202" s="80">
        <v>2</v>
      </c>
      <c r="I202" s="72">
        <v>232.901354</v>
      </c>
      <c r="J202" s="79">
        <v>28.307922000000001</v>
      </c>
      <c r="K202" s="76">
        <f t="shared" si="2"/>
        <v>0.5</v>
      </c>
    </row>
    <row r="203" spans="2:11" ht="13.5" thickBot="1" x14ac:dyDescent="0.3">
      <c r="B203" s="206"/>
      <c r="C203" s="75" t="s">
        <v>643</v>
      </c>
      <c r="D203" s="74">
        <v>73217</v>
      </c>
      <c r="E203" s="82">
        <v>0</v>
      </c>
      <c r="F203" s="78"/>
      <c r="G203" s="81"/>
      <c r="H203" s="80">
        <v>1</v>
      </c>
      <c r="I203" s="72">
        <v>90</v>
      </c>
      <c r="J203" s="79">
        <v>27.648651999999998</v>
      </c>
      <c r="K203" s="76">
        <f t="shared" si="2"/>
        <v>1</v>
      </c>
    </row>
    <row r="204" spans="2:11" ht="13.5" thickBot="1" x14ac:dyDescent="0.3">
      <c r="B204" s="206"/>
      <c r="C204" s="75" t="s">
        <v>645</v>
      </c>
      <c r="D204" s="74">
        <v>73236</v>
      </c>
      <c r="E204" s="82">
        <v>0</v>
      </c>
      <c r="F204" s="78"/>
      <c r="G204" s="81"/>
      <c r="H204" s="80">
        <v>1</v>
      </c>
      <c r="I204" s="72">
        <v>20.022396000000001</v>
      </c>
      <c r="J204" s="79">
        <v>6.3644439999999998</v>
      </c>
      <c r="K204" s="76">
        <f t="shared" si="2"/>
        <v>1</v>
      </c>
    </row>
    <row r="205" spans="2:11" ht="13.5" thickBot="1" x14ac:dyDescent="0.3">
      <c r="B205" s="206"/>
      <c r="C205" s="75" t="s">
        <v>648</v>
      </c>
      <c r="D205" s="74">
        <v>73283</v>
      </c>
      <c r="E205" s="73">
        <v>1</v>
      </c>
      <c r="F205" s="72">
        <v>80</v>
      </c>
      <c r="G205" s="71">
        <v>19.665911999999999</v>
      </c>
      <c r="H205" s="70">
        <v>0</v>
      </c>
      <c r="I205" s="78"/>
      <c r="J205" s="77"/>
      <c r="K205" s="76">
        <f t="shared" si="2"/>
        <v>0</v>
      </c>
    </row>
    <row r="206" spans="2:11" ht="13.5" thickBot="1" x14ac:dyDescent="0.3">
      <c r="B206" s="206"/>
      <c r="C206" s="75" t="s">
        <v>633</v>
      </c>
      <c r="D206" s="74">
        <v>73001</v>
      </c>
      <c r="E206" s="82">
        <v>0</v>
      </c>
      <c r="F206" s="78"/>
      <c r="G206" s="81"/>
      <c r="H206" s="80">
        <v>1</v>
      </c>
      <c r="I206" s="72">
        <v>140</v>
      </c>
      <c r="J206" s="79">
        <v>17.852919</v>
      </c>
      <c r="K206" s="76">
        <f t="shared" ref="K206:K233" si="3">+H206/(H206+E206)</f>
        <v>1</v>
      </c>
    </row>
    <row r="207" spans="2:11" ht="13.5" thickBot="1" x14ac:dyDescent="0.3">
      <c r="B207" s="206"/>
      <c r="C207" s="75" t="s">
        <v>652</v>
      </c>
      <c r="D207" s="74">
        <v>73411</v>
      </c>
      <c r="E207" s="73">
        <v>2</v>
      </c>
      <c r="F207" s="72">
        <v>112</v>
      </c>
      <c r="G207" s="71">
        <v>32.797578000000001</v>
      </c>
      <c r="H207" s="70">
        <v>0</v>
      </c>
      <c r="I207" s="78"/>
      <c r="J207" s="77"/>
      <c r="K207" s="76">
        <f t="shared" si="3"/>
        <v>0</v>
      </c>
    </row>
    <row r="208" spans="2:11" ht="13.5" thickBot="1" x14ac:dyDescent="0.3">
      <c r="B208" s="206"/>
      <c r="C208" s="75" t="s">
        <v>654</v>
      </c>
      <c r="D208" s="74">
        <v>73483</v>
      </c>
      <c r="E208" s="82">
        <v>0</v>
      </c>
      <c r="F208" s="78"/>
      <c r="G208" s="81"/>
      <c r="H208" s="80">
        <v>1</v>
      </c>
      <c r="I208" s="72">
        <v>44.44444</v>
      </c>
      <c r="J208" s="79">
        <v>17.935673999999999</v>
      </c>
      <c r="K208" s="76">
        <f t="shared" si="3"/>
        <v>1</v>
      </c>
    </row>
    <row r="209" spans="2:11" ht="13.5" thickBot="1" x14ac:dyDescent="0.3">
      <c r="B209" s="206"/>
      <c r="C209" s="75" t="s">
        <v>658</v>
      </c>
      <c r="D209" s="74">
        <v>73555</v>
      </c>
      <c r="E209" s="73">
        <v>1</v>
      </c>
      <c r="F209" s="72">
        <v>40</v>
      </c>
      <c r="G209" s="71">
        <v>5.7644320000000002</v>
      </c>
      <c r="H209" s="70">
        <v>0</v>
      </c>
      <c r="I209" s="78"/>
      <c r="J209" s="77"/>
      <c r="K209" s="76">
        <f t="shared" si="3"/>
        <v>0</v>
      </c>
    </row>
    <row r="210" spans="2:11" ht="13.5" thickBot="1" x14ac:dyDescent="0.3">
      <c r="B210" s="206"/>
      <c r="C210" s="75" t="s">
        <v>659</v>
      </c>
      <c r="D210" s="74">
        <v>73563</v>
      </c>
      <c r="E210" s="73">
        <v>1</v>
      </c>
      <c r="F210" s="72">
        <v>212</v>
      </c>
      <c r="G210" s="71">
        <v>35.881498999999998</v>
      </c>
      <c r="H210" s="70">
        <v>0</v>
      </c>
      <c r="I210" s="78"/>
      <c r="J210" s="77"/>
      <c r="K210" s="76">
        <f t="shared" si="3"/>
        <v>0</v>
      </c>
    </row>
    <row r="211" spans="2:11" ht="13.5" thickBot="1" x14ac:dyDescent="0.3">
      <c r="B211" s="206"/>
      <c r="C211" s="75" t="s">
        <v>660</v>
      </c>
      <c r="D211" s="74">
        <v>73585</v>
      </c>
      <c r="E211" s="73">
        <v>1</v>
      </c>
      <c r="F211" s="72">
        <v>120</v>
      </c>
      <c r="G211" s="71">
        <v>19.708341000000001</v>
      </c>
      <c r="H211" s="70">
        <v>0</v>
      </c>
      <c r="I211" s="78"/>
      <c r="J211" s="77"/>
      <c r="K211" s="76">
        <f t="shared" si="3"/>
        <v>0</v>
      </c>
    </row>
    <row r="212" spans="2:11" ht="13.5" thickBot="1" x14ac:dyDescent="0.3">
      <c r="B212" s="206"/>
      <c r="C212" s="75" t="s">
        <v>662</v>
      </c>
      <c r="D212" s="74">
        <v>73624</v>
      </c>
      <c r="E212" s="82">
        <v>0</v>
      </c>
      <c r="F212" s="78"/>
      <c r="G212" s="81"/>
      <c r="H212" s="80">
        <v>1</v>
      </c>
      <c r="I212" s="72">
        <v>21.045570000000001</v>
      </c>
      <c r="J212" s="79">
        <v>6.5159969999999996</v>
      </c>
      <c r="K212" s="76">
        <f t="shared" si="3"/>
        <v>1</v>
      </c>
    </row>
    <row r="213" spans="2:11" ht="13.5" thickBot="1" x14ac:dyDescent="0.3">
      <c r="B213" s="206"/>
      <c r="C213" s="75" t="s">
        <v>72</v>
      </c>
      <c r="D213" s="74">
        <v>73678</v>
      </c>
      <c r="E213" s="82">
        <v>0</v>
      </c>
      <c r="F213" s="78"/>
      <c r="G213" s="81"/>
      <c r="H213" s="80">
        <v>1</v>
      </c>
      <c r="I213" s="72">
        <v>88.488937000000007</v>
      </c>
      <c r="J213" s="79">
        <v>26.261198</v>
      </c>
      <c r="K213" s="76">
        <f t="shared" si="3"/>
        <v>1</v>
      </c>
    </row>
    <row r="214" spans="2:11" ht="13.5" thickBot="1" x14ac:dyDescent="0.3">
      <c r="B214" s="206"/>
      <c r="C214" s="75" t="s">
        <v>653</v>
      </c>
      <c r="D214" s="74">
        <v>73443</v>
      </c>
      <c r="E214" s="73">
        <v>1</v>
      </c>
      <c r="F214" s="72">
        <v>15</v>
      </c>
      <c r="G214" s="71">
        <v>2.5699299999999998</v>
      </c>
      <c r="H214" s="70">
        <v>0</v>
      </c>
      <c r="I214" s="78"/>
      <c r="J214" s="77"/>
      <c r="K214" s="76">
        <f t="shared" si="3"/>
        <v>0</v>
      </c>
    </row>
    <row r="215" spans="2:11" ht="13.5" thickBot="1" x14ac:dyDescent="0.3">
      <c r="B215" s="206"/>
      <c r="C215" s="75" t="s">
        <v>667</v>
      </c>
      <c r="D215" s="74">
        <v>73861</v>
      </c>
      <c r="E215" s="73">
        <v>2</v>
      </c>
      <c r="F215" s="72">
        <v>167.22221999999999</v>
      </c>
      <c r="G215" s="71">
        <v>33.335014000000001</v>
      </c>
      <c r="H215" s="70">
        <v>0</v>
      </c>
      <c r="I215" s="78"/>
      <c r="J215" s="77"/>
      <c r="K215" s="76">
        <f t="shared" si="3"/>
        <v>0</v>
      </c>
    </row>
    <row r="216" spans="2:11" ht="13.5" thickBot="1" x14ac:dyDescent="0.3">
      <c r="B216" s="209"/>
      <c r="C216" s="75" t="s">
        <v>668</v>
      </c>
      <c r="D216" s="74">
        <v>73870</v>
      </c>
      <c r="E216" s="73">
        <v>1</v>
      </c>
      <c r="F216" s="72">
        <v>44</v>
      </c>
      <c r="G216" s="71">
        <v>10.594780999999999</v>
      </c>
      <c r="H216" s="70">
        <v>0</v>
      </c>
      <c r="I216" s="78"/>
      <c r="J216" s="77"/>
      <c r="K216" s="76">
        <f t="shared" si="3"/>
        <v>0</v>
      </c>
    </row>
    <row r="217" spans="2:11" ht="13.5" thickBot="1" x14ac:dyDescent="0.3">
      <c r="B217" s="205" t="s">
        <v>670</v>
      </c>
      <c r="C217" s="207" t="s">
        <v>1001</v>
      </c>
      <c r="D217" s="208"/>
      <c r="E217" s="88">
        <v>16</v>
      </c>
      <c r="F217" s="85">
        <v>991.39768100000003</v>
      </c>
      <c r="G217" s="87">
        <v>207.76343199999999</v>
      </c>
      <c r="H217" s="86">
        <v>16</v>
      </c>
      <c r="I217" s="85">
        <v>1344.8777050000001</v>
      </c>
      <c r="J217" s="84">
        <v>334.74487199999999</v>
      </c>
      <c r="K217" s="83">
        <f t="shared" si="3"/>
        <v>0.5</v>
      </c>
    </row>
    <row r="218" spans="2:11" ht="13.5" thickBot="1" x14ac:dyDescent="0.3">
      <c r="B218" s="206"/>
      <c r="C218" s="75" t="s">
        <v>745</v>
      </c>
      <c r="D218" s="74">
        <v>76036</v>
      </c>
      <c r="E218" s="73">
        <v>1</v>
      </c>
      <c r="F218" s="72">
        <v>33.776308</v>
      </c>
      <c r="G218" s="71">
        <v>9.6867070000000002</v>
      </c>
      <c r="H218" s="70">
        <v>0</v>
      </c>
      <c r="I218" s="78"/>
      <c r="J218" s="77"/>
      <c r="K218" s="76">
        <f t="shared" si="3"/>
        <v>0</v>
      </c>
    </row>
    <row r="219" spans="2:11" ht="13.5" thickBot="1" x14ac:dyDescent="0.3">
      <c r="B219" s="206"/>
      <c r="C219" s="75" t="s">
        <v>672</v>
      </c>
      <c r="D219" s="74">
        <v>76041</v>
      </c>
      <c r="E219" s="73">
        <v>1</v>
      </c>
      <c r="F219" s="72">
        <v>36.558723000000001</v>
      </c>
      <c r="G219" s="71">
        <v>9.9402150000000002</v>
      </c>
      <c r="H219" s="80">
        <v>2</v>
      </c>
      <c r="I219" s="72">
        <v>280</v>
      </c>
      <c r="J219" s="79">
        <v>64.958983000000003</v>
      </c>
      <c r="K219" s="76">
        <f t="shared" si="3"/>
        <v>0.66666666666666663</v>
      </c>
    </row>
    <row r="220" spans="2:11" ht="13.5" thickBot="1" x14ac:dyDescent="0.3">
      <c r="B220" s="206"/>
      <c r="C220" s="75" t="s">
        <v>35</v>
      </c>
      <c r="D220" s="74">
        <v>76054</v>
      </c>
      <c r="E220" s="82">
        <v>0</v>
      </c>
      <c r="F220" s="78"/>
      <c r="G220" s="81"/>
      <c r="H220" s="80">
        <v>2</v>
      </c>
      <c r="I220" s="72">
        <v>148.88889</v>
      </c>
      <c r="J220" s="79">
        <v>51.301395999999997</v>
      </c>
      <c r="K220" s="76">
        <f t="shared" si="3"/>
        <v>1</v>
      </c>
    </row>
    <row r="221" spans="2:11" ht="13.5" thickBot="1" x14ac:dyDescent="0.3">
      <c r="B221" s="206"/>
      <c r="C221" s="75" t="s">
        <v>675</v>
      </c>
      <c r="D221" s="74">
        <v>76113</v>
      </c>
      <c r="E221" s="73">
        <v>1</v>
      </c>
      <c r="F221" s="72">
        <v>60</v>
      </c>
      <c r="G221" s="71">
        <v>12.069985000000001</v>
      </c>
      <c r="H221" s="80">
        <v>1</v>
      </c>
      <c r="I221" s="72">
        <v>72</v>
      </c>
      <c r="J221" s="79">
        <v>22.107875</v>
      </c>
      <c r="K221" s="76">
        <f t="shared" si="3"/>
        <v>0.5</v>
      </c>
    </row>
    <row r="222" spans="2:11" ht="13.5" thickBot="1" x14ac:dyDescent="0.3">
      <c r="B222" s="206"/>
      <c r="C222" s="75" t="s">
        <v>676</v>
      </c>
      <c r="D222" s="74">
        <v>76122</v>
      </c>
      <c r="E222" s="73">
        <v>1</v>
      </c>
      <c r="F222" s="72">
        <v>120</v>
      </c>
      <c r="G222" s="71">
        <v>17.920103000000001</v>
      </c>
      <c r="H222" s="70">
        <v>0</v>
      </c>
      <c r="I222" s="78"/>
      <c r="J222" s="77"/>
      <c r="K222" s="76">
        <f t="shared" si="3"/>
        <v>0</v>
      </c>
    </row>
    <row r="223" spans="2:11" ht="13.5" thickBot="1" x14ac:dyDescent="0.3">
      <c r="B223" s="206"/>
      <c r="C223" s="75" t="s">
        <v>902</v>
      </c>
      <c r="D223" s="74">
        <v>76246</v>
      </c>
      <c r="E223" s="73">
        <v>1</v>
      </c>
      <c r="F223" s="72">
        <v>9.3699809999999992</v>
      </c>
      <c r="G223" s="71">
        <v>2.3305449999999999</v>
      </c>
      <c r="H223" s="70">
        <v>0</v>
      </c>
      <c r="I223" s="78"/>
      <c r="J223" s="77"/>
      <c r="K223" s="76">
        <f t="shared" si="3"/>
        <v>0</v>
      </c>
    </row>
    <row r="224" spans="2:11" ht="13.5" thickBot="1" x14ac:dyDescent="0.3">
      <c r="B224" s="206"/>
      <c r="C224" s="75" t="s">
        <v>680</v>
      </c>
      <c r="D224" s="74">
        <v>76248</v>
      </c>
      <c r="E224" s="82">
        <v>0</v>
      </c>
      <c r="F224" s="78"/>
      <c r="G224" s="81"/>
      <c r="H224" s="80">
        <v>1</v>
      </c>
      <c r="I224" s="72">
        <v>56</v>
      </c>
      <c r="J224" s="79">
        <v>5.8559530000000004</v>
      </c>
      <c r="K224" s="76">
        <f t="shared" si="3"/>
        <v>1</v>
      </c>
    </row>
    <row r="225" spans="2:11" ht="13.5" thickBot="1" x14ac:dyDescent="0.3">
      <c r="B225" s="206"/>
      <c r="C225" s="75" t="s">
        <v>493</v>
      </c>
      <c r="D225" s="74">
        <v>76400</v>
      </c>
      <c r="E225" s="73">
        <v>1</v>
      </c>
      <c r="F225" s="72">
        <v>36.772078999999998</v>
      </c>
      <c r="G225" s="71">
        <v>12.338423000000001</v>
      </c>
      <c r="H225" s="80">
        <v>1</v>
      </c>
      <c r="I225" s="72">
        <v>69.544613999999996</v>
      </c>
      <c r="J225" s="79">
        <v>21.478648</v>
      </c>
      <c r="K225" s="76">
        <f t="shared" si="3"/>
        <v>0.5</v>
      </c>
    </row>
    <row r="226" spans="2:11" ht="13.5" thickBot="1" x14ac:dyDescent="0.3">
      <c r="B226" s="206"/>
      <c r="C226" s="75" t="s">
        <v>903</v>
      </c>
      <c r="D226" s="74">
        <v>76616</v>
      </c>
      <c r="E226" s="82">
        <v>0</v>
      </c>
      <c r="F226" s="78"/>
      <c r="G226" s="81"/>
      <c r="H226" s="80">
        <v>1</v>
      </c>
      <c r="I226" s="72">
        <v>91</v>
      </c>
      <c r="J226" s="79">
        <v>29.759086</v>
      </c>
      <c r="K226" s="76">
        <f t="shared" si="3"/>
        <v>1</v>
      </c>
    </row>
    <row r="227" spans="2:11" ht="13.5" thickBot="1" x14ac:dyDescent="0.3">
      <c r="B227" s="206"/>
      <c r="C227" s="75" t="s">
        <v>691</v>
      </c>
      <c r="D227" s="74">
        <v>76736</v>
      </c>
      <c r="E227" s="82">
        <v>0</v>
      </c>
      <c r="F227" s="78"/>
      <c r="G227" s="81"/>
      <c r="H227" s="80">
        <v>2</v>
      </c>
      <c r="I227" s="72">
        <v>298.04998000000001</v>
      </c>
      <c r="J227" s="79">
        <v>53.040618000000002</v>
      </c>
      <c r="K227" s="76">
        <f t="shared" si="3"/>
        <v>1</v>
      </c>
    </row>
    <row r="228" spans="2:11" ht="13.5" thickBot="1" x14ac:dyDescent="0.3">
      <c r="B228" s="206"/>
      <c r="C228" s="75" t="s">
        <v>692</v>
      </c>
      <c r="D228" s="74">
        <v>76823</v>
      </c>
      <c r="E228" s="73">
        <v>3</v>
      </c>
      <c r="F228" s="72">
        <v>332.72606000000002</v>
      </c>
      <c r="G228" s="71">
        <v>67.002458000000004</v>
      </c>
      <c r="H228" s="80">
        <v>1</v>
      </c>
      <c r="I228" s="72">
        <v>90</v>
      </c>
      <c r="J228" s="79">
        <v>28.833288</v>
      </c>
      <c r="K228" s="76">
        <f t="shared" si="3"/>
        <v>0.25</v>
      </c>
    </row>
    <row r="229" spans="2:11" ht="13.5" thickBot="1" x14ac:dyDescent="0.3">
      <c r="B229" s="206"/>
      <c r="C229" s="75" t="s">
        <v>894</v>
      </c>
      <c r="D229" s="74">
        <v>76828</v>
      </c>
      <c r="E229" s="73">
        <v>1</v>
      </c>
      <c r="F229" s="72">
        <v>34</v>
      </c>
      <c r="G229" s="71">
        <v>8.2074099999999994</v>
      </c>
      <c r="H229" s="80">
        <v>2</v>
      </c>
      <c r="I229" s="72">
        <v>127.39947100000001</v>
      </c>
      <c r="J229" s="79">
        <v>26.381008999999999</v>
      </c>
      <c r="K229" s="76">
        <f t="shared" si="3"/>
        <v>0.66666666666666663</v>
      </c>
    </row>
    <row r="230" spans="2:11" ht="13.5" thickBot="1" x14ac:dyDescent="0.3">
      <c r="B230" s="206"/>
      <c r="C230" s="75" t="s">
        <v>693</v>
      </c>
      <c r="D230" s="74">
        <v>76834</v>
      </c>
      <c r="E230" s="73">
        <v>3</v>
      </c>
      <c r="F230" s="72">
        <v>133.64980600000001</v>
      </c>
      <c r="G230" s="71">
        <v>30.751197999999999</v>
      </c>
      <c r="H230" s="70">
        <v>0</v>
      </c>
      <c r="I230" s="78"/>
      <c r="J230" s="77"/>
      <c r="K230" s="76">
        <f t="shared" si="3"/>
        <v>0</v>
      </c>
    </row>
    <row r="231" spans="2:11" ht="13.5" thickBot="1" x14ac:dyDescent="0.3">
      <c r="B231" s="206"/>
      <c r="C231" s="75" t="s">
        <v>694</v>
      </c>
      <c r="D231" s="74">
        <v>76863</v>
      </c>
      <c r="E231" s="73">
        <v>1</v>
      </c>
      <c r="F231" s="72">
        <v>100</v>
      </c>
      <c r="G231" s="71">
        <v>13.441248999999999</v>
      </c>
      <c r="H231" s="70">
        <v>0</v>
      </c>
      <c r="I231" s="78"/>
      <c r="J231" s="77"/>
      <c r="K231" s="76">
        <f t="shared" si="3"/>
        <v>0</v>
      </c>
    </row>
    <row r="232" spans="2:11" ht="13.5" thickBot="1" x14ac:dyDescent="0.3">
      <c r="B232" s="206"/>
      <c r="C232" s="75" t="s">
        <v>696</v>
      </c>
      <c r="D232" s="74">
        <v>76892</v>
      </c>
      <c r="E232" s="73">
        <v>1</v>
      </c>
      <c r="F232" s="72">
        <v>40</v>
      </c>
      <c r="G232" s="71">
        <v>7.1504560000000001</v>
      </c>
      <c r="H232" s="70">
        <v>0</v>
      </c>
      <c r="I232" s="69"/>
      <c r="J232" s="68"/>
      <c r="K232" s="67">
        <f t="shared" si="3"/>
        <v>0</v>
      </c>
    </row>
    <row r="233" spans="2:11" ht="13.5" thickBot="1" x14ac:dyDescent="0.3">
      <c r="B233" s="224" t="s">
        <v>1000</v>
      </c>
      <c r="C233" s="225"/>
      <c r="D233" s="226"/>
      <c r="E233" s="66">
        <v>269</v>
      </c>
      <c r="F233" s="63">
        <v>25498.301842000001</v>
      </c>
      <c r="G233" s="65">
        <v>4810.547568</v>
      </c>
      <c r="H233" s="64">
        <v>139</v>
      </c>
      <c r="I233" s="63">
        <v>12108.282337000001</v>
      </c>
      <c r="J233" s="62">
        <v>2608.5755290000002</v>
      </c>
      <c r="K233" s="61">
        <f t="shared" si="3"/>
        <v>0.34068627450980393</v>
      </c>
    </row>
    <row r="234" spans="2:11" x14ac:dyDescent="0.25">
      <c r="B234" s="227">
        <v>45666</v>
      </c>
      <c r="C234" s="228"/>
      <c r="D234" s="228"/>
      <c r="E234" s="228"/>
      <c r="F234" s="228"/>
      <c r="G234" s="228"/>
      <c r="H234" s="228"/>
      <c r="I234" s="228"/>
      <c r="J234" s="228"/>
    </row>
  </sheetData>
  <mergeCells count="64">
    <mergeCell ref="B128:B129"/>
    <mergeCell ref="C128:D128"/>
    <mergeCell ref="B85:B89"/>
    <mergeCell ref="C85:D85"/>
    <mergeCell ref="B90:B93"/>
    <mergeCell ref="C90:D90"/>
    <mergeCell ref="B94:B122"/>
    <mergeCell ref="C94:D94"/>
    <mergeCell ref="B125:B127"/>
    <mergeCell ref="C125:D125"/>
    <mergeCell ref="B130:B136"/>
    <mergeCell ref="C130:D130"/>
    <mergeCell ref="B137:B148"/>
    <mergeCell ref="C137:D137"/>
    <mergeCell ref="B149:B150"/>
    <mergeCell ref="C149:D149"/>
    <mergeCell ref="B151:B156"/>
    <mergeCell ref="C151:D151"/>
    <mergeCell ref="B157:B164"/>
    <mergeCell ref="C157:D157"/>
    <mergeCell ref="B165:B195"/>
    <mergeCell ref="C165:D165"/>
    <mergeCell ref="B233:D233"/>
    <mergeCell ref="B234:D234"/>
    <mergeCell ref="E234:J234"/>
    <mergeCell ref="B196:B197"/>
    <mergeCell ref="C196:D196"/>
    <mergeCell ref="B198:B216"/>
    <mergeCell ref="C198:D198"/>
    <mergeCell ref="B217:B232"/>
    <mergeCell ref="C217:D217"/>
    <mergeCell ref="B44:B56"/>
    <mergeCell ref="C44:D44"/>
    <mergeCell ref="B57:B71"/>
    <mergeCell ref="C57:D57"/>
    <mergeCell ref="B72:B78"/>
    <mergeCell ref="C72:D72"/>
    <mergeCell ref="B82:B84"/>
    <mergeCell ref="C82:D82"/>
    <mergeCell ref="B123:B124"/>
    <mergeCell ref="C123:D123"/>
    <mergeCell ref="B79:B81"/>
    <mergeCell ref="C79:D79"/>
    <mergeCell ref="B2:D6"/>
    <mergeCell ref="B1:K1"/>
    <mergeCell ref="B14:B40"/>
    <mergeCell ref="C14:D14"/>
    <mergeCell ref="B41:B43"/>
    <mergeCell ref="C41:D41"/>
    <mergeCell ref="B12:D13"/>
    <mergeCell ref="E12:G12"/>
    <mergeCell ref="H12:J12"/>
    <mergeCell ref="K12:K13"/>
    <mergeCell ref="E11:J11"/>
    <mergeCell ref="B10:E10"/>
    <mergeCell ref="B9:E9"/>
    <mergeCell ref="B8:E8"/>
    <mergeCell ref="H8:I8"/>
    <mergeCell ref="J8:K8"/>
    <mergeCell ref="E2:K2"/>
    <mergeCell ref="E6:K6"/>
    <mergeCell ref="E5:K5"/>
    <mergeCell ref="E4:K4"/>
    <mergeCell ref="E3:K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D3B31-386F-4A12-9EFD-3F873EE90E8A}">
  <dimension ref="A1:AB1342"/>
  <sheetViews>
    <sheetView workbookViewId="0">
      <selection activeCell="L18" sqref="L18"/>
    </sheetView>
  </sheetViews>
  <sheetFormatPr baseColWidth="10" defaultRowHeight="12.75" x14ac:dyDescent="0.2"/>
  <cols>
    <col min="1" max="1" width="11" style="111"/>
    <col min="2" max="2" width="11.625" style="110" customWidth="1"/>
    <col min="3" max="3" width="5.25" style="110" customWidth="1"/>
    <col min="4" max="4" width="26.25" style="110" customWidth="1"/>
    <col min="5" max="5" width="10.125" style="113" bestFit="1" customWidth="1"/>
    <col min="6" max="6" width="16.25" style="112" bestFit="1" customWidth="1"/>
    <col min="7" max="7" width="10.125" style="113" bestFit="1" customWidth="1"/>
    <col min="8" max="8" width="16.25" style="112" bestFit="1" customWidth="1"/>
    <col min="9" max="9" width="20.625" style="111" customWidth="1"/>
    <col min="10" max="28" width="11" style="111"/>
    <col min="29" max="16384" width="11" style="110"/>
  </cols>
  <sheetData>
    <row r="1" spans="2:9" s="111" customFormat="1" ht="20.25" customHeight="1" thickBot="1" x14ac:dyDescent="0.25">
      <c r="B1" s="243" t="s">
        <v>1138</v>
      </c>
      <c r="C1" s="244"/>
      <c r="D1" s="244"/>
      <c r="E1" s="244"/>
      <c r="F1" s="244"/>
      <c r="G1" s="244"/>
      <c r="H1" s="244"/>
      <c r="I1" s="245"/>
    </row>
    <row r="2" spans="2:9" s="111" customFormat="1" ht="20.25" customHeight="1" x14ac:dyDescent="0.2">
      <c r="B2" s="246"/>
      <c r="C2" s="247"/>
      <c r="D2" s="248"/>
      <c r="E2" s="255" t="s">
        <v>1137</v>
      </c>
      <c r="F2" s="256"/>
      <c r="G2" s="256"/>
      <c r="H2" s="256"/>
      <c r="I2" s="257"/>
    </row>
    <row r="3" spans="2:9" s="111" customFormat="1" x14ac:dyDescent="0.2">
      <c r="B3" s="249"/>
      <c r="C3" s="250"/>
      <c r="D3" s="251"/>
      <c r="E3" s="258" t="s">
        <v>1136</v>
      </c>
      <c r="F3" s="259"/>
      <c r="G3" s="259"/>
      <c r="H3" s="259"/>
      <c r="I3" s="260"/>
    </row>
    <row r="4" spans="2:9" s="111" customFormat="1" x14ac:dyDescent="0.2">
      <c r="B4" s="249"/>
      <c r="C4" s="250"/>
      <c r="D4" s="251"/>
      <c r="E4" s="258" t="s">
        <v>1135</v>
      </c>
      <c r="F4" s="259"/>
      <c r="G4" s="259"/>
      <c r="H4" s="259"/>
      <c r="I4" s="260"/>
    </row>
    <row r="5" spans="2:9" s="111" customFormat="1" x14ac:dyDescent="0.2">
      <c r="B5" s="249"/>
      <c r="C5" s="250"/>
      <c r="D5" s="251"/>
      <c r="E5" s="258" t="s">
        <v>1019</v>
      </c>
      <c r="F5" s="259"/>
      <c r="G5" s="259"/>
      <c r="H5" s="259"/>
      <c r="I5" s="260"/>
    </row>
    <row r="6" spans="2:9" s="111" customFormat="1" ht="13.5" thickBot="1" x14ac:dyDescent="0.25">
      <c r="B6" s="252"/>
      <c r="C6" s="253"/>
      <c r="D6" s="254"/>
      <c r="E6" s="261" t="s">
        <v>1134</v>
      </c>
      <c r="F6" s="262"/>
      <c r="G6" s="262"/>
      <c r="H6" s="262"/>
      <c r="I6" s="263"/>
    </row>
    <row r="7" spans="2:9" s="111" customFormat="1" ht="13.5" thickBot="1" x14ac:dyDescent="0.25">
      <c r="B7" s="140"/>
      <c r="C7" s="140"/>
      <c r="D7" s="140"/>
      <c r="E7" s="98"/>
      <c r="F7" s="150"/>
      <c r="G7" s="151"/>
      <c r="H7" s="150"/>
      <c r="I7" s="98"/>
    </row>
    <row r="8" spans="2:9" s="111" customFormat="1" ht="24" customHeight="1" thickBot="1" x14ac:dyDescent="0.25">
      <c r="B8" s="264" t="s">
        <v>1133</v>
      </c>
      <c r="C8" s="265"/>
      <c r="D8" s="265"/>
      <c r="E8" s="149">
        <f>+G1152+E1152</f>
        <v>309260</v>
      </c>
      <c r="F8" s="146"/>
      <c r="G8" s="148"/>
      <c r="H8" s="142"/>
      <c r="I8" s="141"/>
    </row>
    <row r="9" spans="2:9" s="111" customFormat="1" ht="24" customHeight="1" thickBot="1" x14ac:dyDescent="0.25">
      <c r="B9" s="229" t="s">
        <v>1132</v>
      </c>
      <c r="C9" s="230"/>
      <c r="D9" s="230"/>
      <c r="E9" s="147">
        <f>+G1152</f>
        <v>117582</v>
      </c>
      <c r="F9" s="146"/>
      <c r="G9" s="231" t="s">
        <v>1015</v>
      </c>
      <c r="H9" s="232"/>
      <c r="I9" s="105">
        <v>45657</v>
      </c>
    </row>
    <row r="10" spans="2:9" s="111" customFormat="1" ht="24" customHeight="1" thickBot="1" x14ac:dyDescent="0.25">
      <c r="B10" s="233" t="s">
        <v>1131</v>
      </c>
      <c r="C10" s="234"/>
      <c r="D10" s="234"/>
      <c r="E10" s="145">
        <f>(E9/E8)</f>
        <v>0.38020435879195497</v>
      </c>
      <c r="F10" s="144"/>
      <c r="G10" s="143"/>
      <c r="H10" s="142"/>
      <c r="I10" s="141"/>
    </row>
    <row r="11" spans="2:9" s="111" customFormat="1" ht="13.5" thickBot="1" x14ac:dyDescent="0.25">
      <c r="D11" s="235"/>
      <c r="E11" s="236"/>
      <c r="F11" s="236"/>
      <c r="G11" s="236"/>
      <c r="H11" s="140"/>
    </row>
    <row r="12" spans="2:9" ht="12.75" customHeight="1" x14ac:dyDescent="0.2">
      <c r="B12" s="237" t="s">
        <v>1012</v>
      </c>
      <c r="C12" s="238"/>
      <c r="D12" s="238"/>
      <c r="E12" s="275" t="s">
        <v>1011</v>
      </c>
      <c r="F12" s="276"/>
      <c r="G12" s="277" t="s">
        <v>1010</v>
      </c>
      <c r="H12" s="276"/>
      <c r="I12" s="241" t="s">
        <v>1130</v>
      </c>
    </row>
    <row r="13" spans="2:9" ht="13.5" thickBot="1" x14ac:dyDescent="0.25">
      <c r="B13" s="239"/>
      <c r="C13" s="240"/>
      <c r="D13" s="240"/>
      <c r="E13" s="139" t="s">
        <v>1008</v>
      </c>
      <c r="F13" s="137" t="s">
        <v>1129</v>
      </c>
      <c r="G13" s="138" t="s">
        <v>1008</v>
      </c>
      <c r="H13" s="137" t="s">
        <v>1129</v>
      </c>
      <c r="I13" s="242"/>
    </row>
    <row r="14" spans="2:9" ht="13.5" thickBot="1" x14ac:dyDescent="0.25">
      <c r="B14" s="266" t="s">
        <v>1128</v>
      </c>
      <c r="C14" s="269" t="s">
        <v>1001</v>
      </c>
      <c r="D14" s="270"/>
      <c r="E14" s="133">
        <v>9</v>
      </c>
      <c r="F14" s="132">
        <v>105040000</v>
      </c>
      <c r="G14" s="136">
        <v>2</v>
      </c>
      <c r="H14" s="130">
        <v>9500000</v>
      </c>
      <c r="I14" s="135">
        <f t="shared" ref="I14:I77" si="0">+G14/(G14+E14)</f>
        <v>0.18181818181818182</v>
      </c>
    </row>
    <row r="15" spans="2:9" ht="13.5" thickBot="1" x14ac:dyDescent="0.25">
      <c r="B15" s="267"/>
      <c r="C15" s="127">
        <v>91430</v>
      </c>
      <c r="D15" s="126" t="s">
        <v>685</v>
      </c>
      <c r="E15" s="134">
        <v>4</v>
      </c>
      <c r="F15" s="124">
        <v>36040000</v>
      </c>
      <c r="G15" s="128">
        <v>1</v>
      </c>
      <c r="H15" s="122">
        <v>4500000</v>
      </c>
      <c r="I15" s="121">
        <f t="shared" si="0"/>
        <v>0.2</v>
      </c>
    </row>
    <row r="16" spans="2:9" ht="13.5" thickBot="1" x14ac:dyDescent="0.25">
      <c r="B16" s="267"/>
      <c r="C16" s="127">
        <v>91001</v>
      </c>
      <c r="D16" s="126" t="s">
        <v>1127</v>
      </c>
      <c r="E16" s="134">
        <v>3</v>
      </c>
      <c r="F16" s="124">
        <v>21000000</v>
      </c>
      <c r="G16" s="128">
        <v>0</v>
      </c>
      <c r="H16" s="122">
        <v>0</v>
      </c>
      <c r="I16" s="121">
        <f t="shared" si="0"/>
        <v>0</v>
      </c>
    </row>
    <row r="17" spans="2:9" ht="13.5" thickBot="1" x14ac:dyDescent="0.25">
      <c r="B17" s="267"/>
      <c r="C17" s="127">
        <v>91530</v>
      </c>
      <c r="D17" s="126" t="s">
        <v>1126</v>
      </c>
      <c r="E17" s="134">
        <v>1</v>
      </c>
      <c r="F17" s="124">
        <v>18000000</v>
      </c>
      <c r="G17" s="128">
        <v>0</v>
      </c>
      <c r="H17" s="122">
        <v>0</v>
      </c>
      <c r="I17" s="121">
        <f t="shared" si="0"/>
        <v>0</v>
      </c>
    </row>
    <row r="18" spans="2:9" ht="13.5" thickBot="1" x14ac:dyDescent="0.25">
      <c r="B18" s="267"/>
      <c r="C18" s="127">
        <v>91669</v>
      </c>
      <c r="D18" s="126" t="s">
        <v>530</v>
      </c>
      <c r="E18" s="134">
        <v>1</v>
      </c>
      <c r="F18" s="124">
        <v>30000000</v>
      </c>
      <c r="G18" s="128">
        <v>0</v>
      </c>
      <c r="H18" s="122">
        <v>0</v>
      </c>
      <c r="I18" s="121">
        <f t="shared" si="0"/>
        <v>0</v>
      </c>
    </row>
    <row r="19" spans="2:9" ht="13.5" thickBot="1" x14ac:dyDescent="0.25">
      <c r="B19" s="268"/>
      <c r="C19" s="127">
        <v>91798</v>
      </c>
      <c r="D19" s="126" t="s">
        <v>1125</v>
      </c>
      <c r="E19" s="134">
        <v>0</v>
      </c>
      <c r="F19" s="124">
        <v>0</v>
      </c>
      <c r="G19" s="128">
        <v>1</v>
      </c>
      <c r="H19" s="122">
        <v>5000000</v>
      </c>
      <c r="I19" s="121">
        <f t="shared" si="0"/>
        <v>1</v>
      </c>
    </row>
    <row r="20" spans="2:9" ht="13.5" thickBot="1" x14ac:dyDescent="0.25">
      <c r="B20" s="266" t="s">
        <v>24</v>
      </c>
      <c r="C20" s="269" t="s">
        <v>1001</v>
      </c>
      <c r="D20" s="270"/>
      <c r="E20" s="133">
        <v>21199</v>
      </c>
      <c r="F20" s="132">
        <v>285137841128</v>
      </c>
      <c r="G20" s="131">
        <v>9156</v>
      </c>
      <c r="H20" s="130">
        <v>120115473606</v>
      </c>
      <c r="I20" s="129">
        <f t="shared" si="0"/>
        <v>0.30163070334376546</v>
      </c>
    </row>
    <row r="21" spans="2:9" ht="13.5" thickBot="1" x14ac:dyDescent="0.25">
      <c r="B21" s="267"/>
      <c r="C21" s="127">
        <v>5002</v>
      </c>
      <c r="D21" s="126" t="s">
        <v>26</v>
      </c>
      <c r="E21" s="125">
        <v>434</v>
      </c>
      <c r="F21" s="124">
        <v>6400921176</v>
      </c>
      <c r="G21" s="123">
        <v>140</v>
      </c>
      <c r="H21" s="122">
        <v>2180728522</v>
      </c>
      <c r="I21" s="121">
        <f t="shared" si="0"/>
        <v>0.24390243902439024</v>
      </c>
    </row>
    <row r="22" spans="2:9" ht="13.5" thickBot="1" x14ac:dyDescent="0.25">
      <c r="B22" s="267"/>
      <c r="C22" s="127">
        <v>5004</v>
      </c>
      <c r="D22" s="126" t="s">
        <v>1124</v>
      </c>
      <c r="E22" s="125">
        <v>41</v>
      </c>
      <c r="F22" s="124">
        <v>518645214</v>
      </c>
      <c r="G22" s="123">
        <v>19</v>
      </c>
      <c r="H22" s="122">
        <v>213023687</v>
      </c>
      <c r="I22" s="121">
        <f t="shared" si="0"/>
        <v>0.31666666666666665</v>
      </c>
    </row>
    <row r="23" spans="2:9" ht="13.5" thickBot="1" x14ac:dyDescent="0.25">
      <c r="B23" s="267"/>
      <c r="C23" s="127">
        <v>5021</v>
      </c>
      <c r="D23" s="126" t="s">
        <v>27</v>
      </c>
      <c r="E23" s="125">
        <v>95</v>
      </c>
      <c r="F23" s="124">
        <v>1478966866</v>
      </c>
      <c r="G23" s="123">
        <v>48</v>
      </c>
      <c r="H23" s="122">
        <v>644178891</v>
      </c>
      <c r="I23" s="121">
        <f t="shared" si="0"/>
        <v>0.33566433566433568</v>
      </c>
    </row>
    <row r="24" spans="2:9" ht="13.5" thickBot="1" x14ac:dyDescent="0.25">
      <c r="B24" s="267"/>
      <c r="C24" s="127">
        <v>5030</v>
      </c>
      <c r="D24" s="126" t="s">
        <v>895</v>
      </c>
      <c r="E24" s="125">
        <v>65</v>
      </c>
      <c r="F24" s="124">
        <v>681299019</v>
      </c>
      <c r="G24" s="123">
        <v>35</v>
      </c>
      <c r="H24" s="122">
        <v>325180524</v>
      </c>
      <c r="I24" s="121">
        <f t="shared" si="0"/>
        <v>0.35</v>
      </c>
    </row>
    <row r="25" spans="2:9" ht="13.5" thickBot="1" x14ac:dyDescent="0.25">
      <c r="B25" s="267"/>
      <c r="C25" s="127">
        <v>5031</v>
      </c>
      <c r="D25" s="126" t="s">
        <v>28</v>
      </c>
      <c r="E25" s="125">
        <v>178</v>
      </c>
      <c r="F25" s="124">
        <v>2315305283</v>
      </c>
      <c r="G25" s="123">
        <v>76</v>
      </c>
      <c r="H25" s="122">
        <v>887717532</v>
      </c>
      <c r="I25" s="121">
        <f t="shared" si="0"/>
        <v>0.29921259842519687</v>
      </c>
    </row>
    <row r="26" spans="2:9" ht="13.5" thickBot="1" x14ac:dyDescent="0.25">
      <c r="B26" s="267"/>
      <c r="C26" s="127">
        <v>5034</v>
      </c>
      <c r="D26" s="126" t="s">
        <v>29</v>
      </c>
      <c r="E26" s="125">
        <v>748</v>
      </c>
      <c r="F26" s="124">
        <v>7586110902</v>
      </c>
      <c r="G26" s="123">
        <v>284</v>
      </c>
      <c r="H26" s="122">
        <v>2778109565</v>
      </c>
      <c r="I26" s="121">
        <f t="shared" si="0"/>
        <v>0.27519379844961239</v>
      </c>
    </row>
    <row r="27" spans="2:9" ht="13.5" thickBot="1" x14ac:dyDescent="0.25">
      <c r="B27" s="267"/>
      <c r="C27" s="127">
        <v>5036</v>
      </c>
      <c r="D27" s="126" t="s">
        <v>1123</v>
      </c>
      <c r="E27" s="125">
        <v>54</v>
      </c>
      <c r="F27" s="124">
        <v>538981780</v>
      </c>
      <c r="G27" s="128">
        <v>6</v>
      </c>
      <c r="H27" s="122">
        <v>36211000</v>
      </c>
      <c r="I27" s="121">
        <f t="shared" si="0"/>
        <v>0.1</v>
      </c>
    </row>
    <row r="28" spans="2:9" ht="13.5" thickBot="1" x14ac:dyDescent="0.25">
      <c r="B28" s="267"/>
      <c r="C28" s="127">
        <v>5038</v>
      </c>
      <c r="D28" s="126" t="s">
        <v>30</v>
      </c>
      <c r="E28" s="125">
        <v>323</v>
      </c>
      <c r="F28" s="124">
        <v>3534429848</v>
      </c>
      <c r="G28" s="123">
        <v>117</v>
      </c>
      <c r="H28" s="122">
        <v>1151879764</v>
      </c>
      <c r="I28" s="121">
        <f t="shared" si="0"/>
        <v>0.26590909090909093</v>
      </c>
    </row>
    <row r="29" spans="2:9" ht="13.5" thickBot="1" x14ac:dyDescent="0.25">
      <c r="B29" s="267"/>
      <c r="C29" s="127">
        <v>5040</v>
      </c>
      <c r="D29" s="126" t="s">
        <v>982</v>
      </c>
      <c r="E29" s="125">
        <v>163</v>
      </c>
      <c r="F29" s="124">
        <v>2446734351</v>
      </c>
      <c r="G29" s="123">
        <v>80</v>
      </c>
      <c r="H29" s="122">
        <v>1112079946</v>
      </c>
      <c r="I29" s="121">
        <f t="shared" si="0"/>
        <v>0.32921810699588477</v>
      </c>
    </row>
    <row r="30" spans="2:9" ht="13.5" thickBot="1" x14ac:dyDescent="0.25">
      <c r="B30" s="267"/>
      <c r="C30" s="127">
        <v>5044</v>
      </c>
      <c r="D30" s="126" t="s">
        <v>32</v>
      </c>
      <c r="E30" s="125">
        <v>360</v>
      </c>
      <c r="F30" s="124">
        <v>3772135149</v>
      </c>
      <c r="G30" s="123">
        <v>104</v>
      </c>
      <c r="H30" s="122">
        <v>983655158</v>
      </c>
      <c r="I30" s="121">
        <f t="shared" si="0"/>
        <v>0.22413793103448276</v>
      </c>
    </row>
    <row r="31" spans="2:9" ht="13.5" thickBot="1" x14ac:dyDescent="0.25">
      <c r="B31" s="267"/>
      <c r="C31" s="127">
        <v>5045</v>
      </c>
      <c r="D31" s="126" t="s">
        <v>33</v>
      </c>
      <c r="E31" s="125">
        <v>102</v>
      </c>
      <c r="F31" s="124">
        <v>1493644197</v>
      </c>
      <c r="G31" s="123">
        <v>53</v>
      </c>
      <c r="H31" s="122">
        <v>597992972</v>
      </c>
      <c r="I31" s="121">
        <f t="shared" si="0"/>
        <v>0.34193548387096773</v>
      </c>
    </row>
    <row r="32" spans="2:9" ht="13.5" thickBot="1" x14ac:dyDescent="0.25">
      <c r="B32" s="267"/>
      <c r="C32" s="127">
        <v>5051</v>
      </c>
      <c r="D32" s="126" t="s">
        <v>34</v>
      </c>
      <c r="E32" s="125">
        <v>150</v>
      </c>
      <c r="F32" s="124">
        <v>2216679969</v>
      </c>
      <c r="G32" s="123">
        <v>79</v>
      </c>
      <c r="H32" s="122">
        <v>1053426015</v>
      </c>
      <c r="I32" s="121">
        <f t="shared" si="0"/>
        <v>0.34497816593886466</v>
      </c>
    </row>
    <row r="33" spans="2:9" ht="13.5" thickBot="1" x14ac:dyDescent="0.25">
      <c r="B33" s="267"/>
      <c r="C33" s="127">
        <v>5055</v>
      </c>
      <c r="D33" s="126" t="s">
        <v>35</v>
      </c>
      <c r="E33" s="125">
        <v>147</v>
      </c>
      <c r="F33" s="124">
        <v>1435059493</v>
      </c>
      <c r="G33" s="123">
        <v>91</v>
      </c>
      <c r="H33" s="122">
        <v>968612493</v>
      </c>
      <c r="I33" s="121">
        <f t="shared" si="0"/>
        <v>0.38235294117647056</v>
      </c>
    </row>
    <row r="34" spans="2:9" ht="13.5" thickBot="1" x14ac:dyDescent="0.25">
      <c r="B34" s="267"/>
      <c r="C34" s="127">
        <v>5059</v>
      </c>
      <c r="D34" s="126" t="s">
        <v>538</v>
      </c>
      <c r="E34" s="125">
        <v>64</v>
      </c>
      <c r="F34" s="124">
        <v>690790948</v>
      </c>
      <c r="G34" s="123">
        <v>28</v>
      </c>
      <c r="H34" s="122">
        <v>269592347</v>
      </c>
      <c r="I34" s="121">
        <f t="shared" si="0"/>
        <v>0.30434782608695654</v>
      </c>
    </row>
    <row r="35" spans="2:9" ht="13.5" thickBot="1" x14ac:dyDescent="0.25">
      <c r="B35" s="267"/>
      <c r="C35" s="127">
        <v>5079</v>
      </c>
      <c r="D35" s="126" t="s">
        <v>36</v>
      </c>
      <c r="E35" s="125">
        <v>182</v>
      </c>
      <c r="F35" s="124">
        <v>2377721512</v>
      </c>
      <c r="G35" s="123">
        <v>85</v>
      </c>
      <c r="H35" s="122">
        <v>1012716496</v>
      </c>
      <c r="I35" s="121">
        <f t="shared" si="0"/>
        <v>0.31835205992509363</v>
      </c>
    </row>
    <row r="36" spans="2:9" ht="13.5" thickBot="1" x14ac:dyDescent="0.25">
      <c r="B36" s="267"/>
      <c r="C36" s="127">
        <v>5088</v>
      </c>
      <c r="D36" s="126" t="s">
        <v>906</v>
      </c>
      <c r="E36" s="125">
        <v>19</v>
      </c>
      <c r="F36" s="124">
        <v>351571875</v>
      </c>
      <c r="G36" s="123">
        <v>19</v>
      </c>
      <c r="H36" s="122">
        <v>262250000</v>
      </c>
      <c r="I36" s="121">
        <f t="shared" si="0"/>
        <v>0.5</v>
      </c>
    </row>
    <row r="37" spans="2:9" ht="13.5" thickBot="1" x14ac:dyDescent="0.25">
      <c r="B37" s="267"/>
      <c r="C37" s="127">
        <v>5086</v>
      </c>
      <c r="D37" s="126" t="s">
        <v>872</v>
      </c>
      <c r="E37" s="125">
        <v>45</v>
      </c>
      <c r="F37" s="124">
        <v>1000080899</v>
      </c>
      <c r="G37" s="123">
        <v>5</v>
      </c>
      <c r="H37" s="122">
        <v>99000000</v>
      </c>
      <c r="I37" s="121">
        <f t="shared" si="0"/>
        <v>0.1</v>
      </c>
    </row>
    <row r="38" spans="2:9" ht="13.5" thickBot="1" x14ac:dyDescent="0.25">
      <c r="B38" s="267"/>
      <c r="C38" s="127">
        <v>5091</v>
      </c>
      <c r="D38" s="126" t="s">
        <v>37</v>
      </c>
      <c r="E38" s="125">
        <v>225</v>
      </c>
      <c r="F38" s="124">
        <v>3036777389</v>
      </c>
      <c r="G38" s="123">
        <v>147</v>
      </c>
      <c r="H38" s="122">
        <v>1549438445</v>
      </c>
      <c r="I38" s="121">
        <f t="shared" si="0"/>
        <v>0.39516129032258063</v>
      </c>
    </row>
    <row r="39" spans="2:9" ht="13.5" thickBot="1" x14ac:dyDescent="0.25">
      <c r="B39" s="267"/>
      <c r="C39" s="127">
        <v>5093</v>
      </c>
      <c r="D39" s="126" t="s">
        <v>38</v>
      </c>
      <c r="E39" s="125">
        <v>588</v>
      </c>
      <c r="F39" s="124">
        <v>6100264840</v>
      </c>
      <c r="G39" s="123">
        <v>209</v>
      </c>
      <c r="H39" s="122">
        <v>2226740066</v>
      </c>
      <c r="I39" s="121">
        <f t="shared" si="0"/>
        <v>0.26223337515683814</v>
      </c>
    </row>
    <row r="40" spans="2:9" ht="13.5" thickBot="1" x14ac:dyDescent="0.25">
      <c r="B40" s="267"/>
      <c r="C40" s="127">
        <v>5107</v>
      </c>
      <c r="D40" s="126" t="s">
        <v>39</v>
      </c>
      <c r="E40" s="125">
        <v>228</v>
      </c>
      <c r="F40" s="124">
        <v>3196112551</v>
      </c>
      <c r="G40" s="123">
        <v>60</v>
      </c>
      <c r="H40" s="122">
        <v>815337395</v>
      </c>
      <c r="I40" s="121">
        <f t="shared" si="0"/>
        <v>0.20833333333333334</v>
      </c>
    </row>
    <row r="41" spans="2:9" ht="13.5" thickBot="1" x14ac:dyDescent="0.25">
      <c r="B41" s="267"/>
      <c r="C41" s="127">
        <v>5113</v>
      </c>
      <c r="D41" s="126" t="s">
        <v>40</v>
      </c>
      <c r="E41" s="125">
        <v>125</v>
      </c>
      <c r="F41" s="124">
        <v>1335302001</v>
      </c>
      <c r="G41" s="128">
        <v>46</v>
      </c>
      <c r="H41" s="122">
        <v>443871376</v>
      </c>
      <c r="I41" s="121">
        <f t="shared" si="0"/>
        <v>0.26900584795321636</v>
      </c>
    </row>
    <row r="42" spans="2:9" ht="13.5" thickBot="1" x14ac:dyDescent="0.25">
      <c r="B42" s="267"/>
      <c r="C42" s="127">
        <v>5120</v>
      </c>
      <c r="D42" s="126" t="s">
        <v>41</v>
      </c>
      <c r="E42" s="125">
        <v>118</v>
      </c>
      <c r="F42" s="124">
        <v>1781510536</v>
      </c>
      <c r="G42" s="123">
        <v>65</v>
      </c>
      <c r="H42" s="122">
        <v>957698311</v>
      </c>
      <c r="I42" s="121">
        <f t="shared" si="0"/>
        <v>0.3551912568306011</v>
      </c>
    </row>
    <row r="43" spans="2:9" ht="13.5" thickBot="1" x14ac:dyDescent="0.25">
      <c r="B43" s="267"/>
      <c r="C43" s="127">
        <v>5125</v>
      </c>
      <c r="D43" s="126" t="s">
        <v>42</v>
      </c>
      <c r="E43" s="125">
        <v>423</v>
      </c>
      <c r="F43" s="124">
        <v>4400458449</v>
      </c>
      <c r="G43" s="123">
        <v>190</v>
      </c>
      <c r="H43" s="122">
        <v>2046980914</v>
      </c>
      <c r="I43" s="121">
        <f t="shared" si="0"/>
        <v>0.3099510603588907</v>
      </c>
    </row>
    <row r="44" spans="2:9" ht="13.5" thickBot="1" x14ac:dyDescent="0.25">
      <c r="B44" s="267"/>
      <c r="C44" s="127">
        <v>5129</v>
      </c>
      <c r="D44" s="126" t="s">
        <v>145</v>
      </c>
      <c r="E44" s="125">
        <v>27</v>
      </c>
      <c r="F44" s="124">
        <v>475608598</v>
      </c>
      <c r="G44" s="123">
        <v>35</v>
      </c>
      <c r="H44" s="122">
        <v>460042225</v>
      </c>
      <c r="I44" s="121">
        <f t="shared" si="0"/>
        <v>0.56451612903225812</v>
      </c>
    </row>
    <row r="45" spans="2:9" ht="13.5" thickBot="1" x14ac:dyDescent="0.25">
      <c r="B45" s="267"/>
      <c r="C45" s="127">
        <v>5134</v>
      </c>
      <c r="D45" s="126" t="s">
        <v>907</v>
      </c>
      <c r="E45" s="125">
        <v>448</v>
      </c>
      <c r="F45" s="124">
        <v>6027168557</v>
      </c>
      <c r="G45" s="123">
        <v>179</v>
      </c>
      <c r="H45" s="122">
        <v>2286834039</v>
      </c>
      <c r="I45" s="121">
        <f t="shared" si="0"/>
        <v>0.28548644338118023</v>
      </c>
    </row>
    <row r="46" spans="2:9" ht="13.5" thickBot="1" x14ac:dyDescent="0.25">
      <c r="B46" s="267"/>
      <c r="C46" s="127">
        <v>5138</v>
      </c>
      <c r="D46" s="126" t="s">
        <v>43</v>
      </c>
      <c r="E46" s="125">
        <v>355</v>
      </c>
      <c r="F46" s="124">
        <v>3407692067</v>
      </c>
      <c r="G46" s="123">
        <v>153</v>
      </c>
      <c r="H46" s="122">
        <v>1480550413</v>
      </c>
      <c r="I46" s="121">
        <f t="shared" si="0"/>
        <v>0.30118110236220474</v>
      </c>
    </row>
    <row r="47" spans="2:9" ht="13.5" thickBot="1" x14ac:dyDescent="0.25">
      <c r="B47" s="267"/>
      <c r="C47" s="127">
        <v>5142</v>
      </c>
      <c r="D47" s="126" t="s">
        <v>1122</v>
      </c>
      <c r="E47" s="125">
        <v>33</v>
      </c>
      <c r="F47" s="124">
        <v>612965615</v>
      </c>
      <c r="G47" s="128">
        <v>5</v>
      </c>
      <c r="H47" s="122">
        <v>37680000</v>
      </c>
      <c r="I47" s="121">
        <f t="shared" si="0"/>
        <v>0.13157894736842105</v>
      </c>
    </row>
    <row r="48" spans="2:9" ht="13.5" thickBot="1" x14ac:dyDescent="0.25">
      <c r="B48" s="267"/>
      <c r="C48" s="127">
        <v>5145</v>
      </c>
      <c r="D48" s="126" t="s">
        <v>1121</v>
      </c>
      <c r="E48" s="125">
        <v>84</v>
      </c>
      <c r="F48" s="124">
        <v>791435153</v>
      </c>
      <c r="G48" s="123">
        <v>33</v>
      </c>
      <c r="H48" s="122">
        <v>340786342</v>
      </c>
      <c r="I48" s="121">
        <f t="shared" si="0"/>
        <v>0.28205128205128205</v>
      </c>
    </row>
    <row r="49" spans="2:9" ht="13.5" thickBot="1" x14ac:dyDescent="0.25">
      <c r="B49" s="267"/>
      <c r="C49" s="127">
        <v>5147</v>
      </c>
      <c r="D49" s="126" t="s">
        <v>44</v>
      </c>
      <c r="E49" s="125">
        <v>47</v>
      </c>
      <c r="F49" s="124">
        <v>765749462</v>
      </c>
      <c r="G49" s="123">
        <v>38</v>
      </c>
      <c r="H49" s="122">
        <v>542096172</v>
      </c>
      <c r="I49" s="121">
        <f t="shared" si="0"/>
        <v>0.44705882352941179</v>
      </c>
    </row>
    <row r="50" spans="2:9" ht="13.5" thickBot="1" x14ac:dyDescent="0.25">
      <c r="B50" s="267"/>
      <c r="C50" s="127">
        <v>5150</v>
      </c>
      <c r="D50" s="126" t="s">
        <v>909</v>
      </c>
      <c r="E50" s="125">
        <v>25</v>
      </c>
      <c r="F50" s="124">
        <v>284478438</v>
      </c>
      <c r="G50" s="123">
        <v>11</v>
      </c>
      <c r="H50" s="122">
        <v>269131300</v>
      </c>
      <c r="I50" s="121">
        <f t="shared" si="0"/>
        <v>0.30555555555555558</v>
      </c>
    </row>
    <row r="51" spans="2:9" ht="13.5" thickBot="1" x14ac:dyDescent="0.25">
      <c r="B51" s="267"/>
      <c r="C51" s="127">
        <v>5154</v>
      </c>
      <c r="D51" s="126" t="s">
        <v>45</v>
      </c>
      <c r="E51" s="125">
        <v>376</v>
      </c>
      <c r="F51" s="124">
        <v>6227050883</v>
      </c>
      <c r="G51" s="123">
        <v>266</v>
      </c>
      <c r="H51" s="122">
        <v>4654957067</v>
      </c>
      <c r="I51" s="121">
        <f t="shared" si="0"/>
        <v>0.41433021806853582</v>
      </c>
    </row>
    <row r="52" spans="2:9" ht="13.5" thickBot="1" x14ac:dyDescent="0.25">
      <c r="B52" s="267"/>
      <c r="C52" s="127">
        <v>5172</v>
      </c>
      <c r="D52" s="126" t="s">
        <v>46</v>
      </c>
      <c r="E52" s="125">
        <v>133</v>
      </c>
      <c r="F52" s="124">
        <v>2306352471</v>
      </c>
      <c r="G52" s="123">
        <v>115</v>
      </c>
      <c r="H52" s="122">
        <v>1700970182</v>
      </c>
      <c r="I52" s="121">
        <f t="shared" si="0"/>
        <v>0.46370967741935482</v>
      </c>
    </row>
    <row r="53" spans="2:9" ht="13.5" thickBot="1" x14ac:dyDescent="0.25">
      <c r="B53" s="267"/>
      <c r="C53" s="127">
        <v>5190</v>
      </c>
      <c r="D53" s="126" t="s">
        <v>910</v>
      </c>
      <c r="E53" s="125">
        <v>38</v>
      </c>
      <c r="F53" s="124">
        <v>617643843</v>
      </c>
      <c r="G53" s="123">
        <v>17</v>
      </c>
      <c r="H53" s="122">
        <v>176152205</v>
      </c>
      <c r="I53" s="121">
        <f t="shared" si="0"/>
        <v>0.30909090909090908</v>
      </c>
    </row>
    <row r="54" spans="2:9" ht="13.5" thickBot="1" x14ac:dyDescent="0.25">
      <c r="B54" s="267"/>
      <c r="C54" s="127">
        <v>5101</v>
      </c>
      <c r="D54" s="126" t="s">
        <v>746</v>
      </c>
      <c r="E54" s="125">
        <v>265</v>
      </c>
      <c r="F54" s="124">
        <v>2345540420</v>
      </c>
      <c r="G54" s="123">
        <v>79</v>
      </c>
      <c r="H54" s="122">
        <v>817658270</v>
      </c>
      <c r="I54" s="121">
        <f t="shared" si="0"/>
        <v>0.22965116279069767</v>
      </c>
    </row>
    <row r="55" spans="2:9" ht="13.5" thickBot="1" x14ac:dyDescent="0.25">
      <c r="B55" s="267"/>
      <c r="C55" s="127">
        <v>5197</v>
      </c>
      <c r="D55" s="126" t="s">
        <v>1120</v>
      </c>
      <c r="E55" s="125">
        <v>178</v>
      </c>
      <c r="F55" s="124">
        <v>3169573701</v>
      </c>
      <c r="G55" s="123">
        <v>100</v>
      </c>
      <c r="H55" s="122">
        <v>1576263128</v>
      </c>
      <c r="I55" s="121">
        <f t="shared" si="0"/>
        <v>0.35971223021582732</v>
      </c>
    </row>
    <row r="56" spans="2:9" ht="13.5" thickBot="1" x14ac:dyDescent="0.25">
      <c r="B56" s="267"/>
      <c r="C56" s="127">
        <v>5206</v>
      </c>
      <c r="D56" s="126" t="s">
        <v>566</v>
      </c>
      <c r="E56" s="125">
        <v>98</v>
      </c>
      <c r="F56" s="124">
        <v>1497989957</v>
      </c>
      <c r="G56" s="123">
        <v>72</v>
      </c>
      <c r="H56" s="122">
        <v>776863881</v>
      </c>
      <c r="I56" s="121">
        <f t="shared" si="0"/>
        <v>0.42352941176470588</v>
      </c>
    </row>
    <row r="57" spans="2:9" ht="13.5" thickBot="1" x14ac:dyDescent="0.25">
      <c r="B57" s="267"/>
      <c r="C57" s="127">
        <v>5209</v>
      </c>
      <c r="D57" s="126" t="s">
        <v>47</v>
      </c>
      <c r="E57" s="125">
        <v>362</v>
      </c>
      <c r="F57" s="124">
        <v>3394106702</v>
      </c>
      <c r="G57" s="123">
        <v>130</v>
      </c>
      <c r="H57" s="122">
        <v>1407609183</v>
      </c>
      <c r="I57" s="121">
        <f t="shared" si="0"/>
        <v>0.26422764227642276</v>
      </c>
    </row>
    <row r="58" spans="2:9" ht="13.5" thickBot="1" x14ac:dyDescent="0.25">
      <c r="B58" s="267"/>
      <c r="C58" s="127">
        <v>5212</v>
      </c>
      <c r="D58" s="126" t="s">
        <v>873</v>
      </c>
      <c r="E58" s="125">
        <v>53</v>
      </c>
      <c r="F58" s="124">
        <v>682025918</v>
      </c>
      <c r="G58" s="123">
        <v>31</v>
      </c>
      <c r="H58" s="122">
        <v>382059627</v>
      </c>
      <c r="I58" s="121">
        <f t="shared" si="0"/>
        <v>0.36904761904761907</v>
      </c>
    </row>
    <row r="59" spans="2:9" ht="13.5" thickBot="1" x14ac:dyDescent="0.25">
      <c r="B59" s="267"/>
      <c r="C59" s="127">
        <v>5234</v>
      </c>
      <c r="D59" s="126" t="s">
        <v>48</v>
      </c>
      <c r="E59" s="125">
        <v>349</v>
      </c>
      <c r="F59" s="124">
        <v>5435377846</v>
      </c>
      <c r="G59" s="123">
        <v>168</v>
      </c>
      <c r="H59" s="122">
        <v>2484150182</v>
      </c>
      <c r="I59" s="121">
        <f t="shared" si="0"/>
        <v>0.32495164410058025</v>
      </c>
    </row>
    <row r="60" spans="2:9" ht="13.5" thickBot="1" x14ac:dyDescent="0.25">
      <c r="B60" s="267"/>
      <c r="C60" s="127">
        <v>5237</v>
      </c>
      <c r="D60" s="126" t="s">
        <v>911</v>
      </c>
      <c r="E60" s="125">
        <v>67</v>
      </c>
      <c r="F60" s="124">
        <v>1442274736</v>
      </c>
      <c r="G60" s="123">
        <v>18</v>
      </c>
      <c r="H60" s="122">
        <v>428574003</v>
      </c>
      <c r="I60" s="121">
        <f t="shared" si="0"/>
        <v>0.21176470588235294</v>
      </c>
    </row>
    <row r="61" spans="2:9" ht="13.5" thickBot="1" x14ac:dyDescent="0.25">
      <c r="B61" s="267"/>
      <c r="C61" s="127">
        <v>5240</v>
      </c>
      <c r="D61" s="126" t="s">
        <v>49</v>
      </c>
      <c r="E61" s="125">
        <v>172</v>
      </c>
      <c r="F61" s="124">
        <v>1996669963</v>
      </c>
      <c r="G61" s="123">
        <v>60</v>
      </c>
      <c r="H61" s="122">
        <v>592412492</v>
      </c>
      <c r="I61" s="121">
        <f t="shared" si="0"/>
        <v>0.25862068965517243</v>
      </c>
    </row>
    <row r="62" spans="2:9" ht="13.5" thickBot="1" x14ac:dyDescent="0.25">
      <c r="B62" s="267"/>
      <c r="C62" s="127">
        <v>5250</v>
      </c>
      <c r="D62" s="126" t="s">
        <v>50</v>
      </c>
      <c r="E62" s="125">
        <v>147</v>
      </c>
      <c r="F62" s="124">
        <v>2476952938</v>
      </c>
      <c r="G62" s="123">
        <v>58</v>
      </c>
      <c r="H62" s="122">
        <v>1048505076</v>
      </c>
      <c r="I62" s="121">
        <f t="shared" si="0"/>
        <v>0.28292682926829266</v>
      </c>
    </row>
    <row r="63" spans="2:9" ht="13.5" thickBot="1" x14ac:dyDescent="0.25">
      <c r="B63" s="267"/>
      <c r="C63" s="127">
        <v>5148</v>
      </c>
      <c r="D63" s="126" t="s">
        <v>908</v>
      </c>
      <c r="E63" s="125">
        <v>244</v>
      </c>
      <c r="F63" s="124">
        <v>4913880910</v>
      </c>
      <c r="G63" s="123">
        <v>110</v>
      </c>
      <c r="H63" s="122">
        <v>2188164381</v>
      </c>
      <c r="I63" s="121">
        <f t="shared" si="0"/>
        <v>0.31073446327683618</v>
      </c>
    </row>
    <row r="64" spans="2:9" ht="13.5" thickBot="1" x14ac:dyDescent="0.25">
      <c r="B64" s="267"/>
      <c r="C64" s="127">
        <v>5697</v>
      </c>
      <c r="D64" s="126" t="s">
        <v>916</v>
      </c>
      <c r="E64" s="125">
        <v>195</v>
      </c>
      <c r="F64" s="124">
        <v>3792963908</v>
      </c>
      <c r="G64" s="123">
        <v>51</v>
      </c>
      <c r="H64" s="122">
        <v>786302310</v>
      </c>
      <c r="I64" s="121">
        <f t="shared" si="0"/>
        <v>0.2073170731707317</v>
      </c>
    </row>
    <row r="65" spans="2:9" ht="13.5" thickBot="1" x14ac:dyDescent="0.25">
      <c r="B65" s="267"/>
      <c r="C65" s="127">
        <v>5264</v>
      </c>
      <c r="D65" s="126" t="s">
        <v>874</v>
      </c>
      <c r="E65" s="125">
        <v>24</v>
      </c>
      <c r="F65" s="124">
        <v>619681826</v>
      </c>
      <c r="G65" s="123">
        <v>6</v>
      </c>
      <c r="H65" s="122">
        <v>158365000</v>
      </c>
      <c r="I65" s="121">
        <f t="shared" si="0"/>
        <v>0.2</v>
      </c>
    </row>
    <row r="66" spans="2:9" ht="13.5" thickBot="1" x14ac:dyDescent="0.25">
      <c r="B66" s="267"/>
      <c r="C66" s="127">
        <v>5266</v>
      </c>
      <c r="D66" s="126" t="s">
        <v>1119</v>
      </c>
      <c r="E66" s="134">
        <v>7</v>
      </c>
      <c r="F66" s="124">
        <v>109155000</v>
      </c>
      <c r="G66" s="123">
        <v>4</v>
      </c>
      <c r="H66" s="122">
        <v>41640000</v>
      </c>
      <c r="I66" s="121">
        <f t="shared" si="0"/>
        <v>0.36363636363636365</v>
      </c>
    </row>
    <row r="67" spans="2:9" ht="13.5" thickBot="1" x14ac:dyDescent="0.25">
      <c r="B67" s="267"/>
      <c r="C67" s="127">
        <v>5282</v>
      </c>
      <c r="D67" s="126" t="s">
        <v>898</v>
      </c>
      <c r="E67" s="125">
        <v>105</v>
      </c>
      <c r="F67" s="124">
        <v>907208315</v>
      </c>
      <c r="G67" s="128">
        <v>22</v>
      </c>
      <c r="H67" s="122">
        <v>176786744</v>
      </c>
      <c r="I67" s="121">
        <f t="shared" si="0"/>
        <v>0.17322834645669291</v>
      </c>
    </row>
    <row r="68" spans="2:9" ht="13.5" thickBot="1" x14ac:dyDescent="0.25">
      <c r="B68" s="267"/>
      <c r="C68" s="127">
        <v>5284</v>
      </c>
      <c r="D68" s="126" t="s">
        <v>51</v>
      </c>
      <c r="E68" s="125">
        <v>286</v>
      </c>
      <c r="F68" s="124">
        <v>4401364576</v>
      </c>
      <c r="G68" s="123">
        <v>128</v>
      </c>
      <c r="H68" s="122">
        <v>1830417173</v>
      </c>
      <c r="I68" s="121">
        <f t="shared" si="0"/>
        <v>0.30917874396135264</v>
      </c>
    </row>
    <row r="69" spans="2:9" ht="13.5" thickBot="1" x14ac:dyDescent="0.25">
      <c r="B69" s="267"/>
      <c r="C69" s="127">
        <v>5306</v>
      </c>
      <c r="D69" s="126" t="s">
        <v>52</v>
      </c>
      <c r="E69" s="125">
        <v>104</v>
      </c>
      <c r="F69" s="124">
        <v>1117185623</v>
      </c>
      <c r="G69" s="123">
        <v>63</v>
      </c>
      <c r="H69" s="122">
        <v>717658875</v>
      </c>
      <c r="I69" s="121">
        <f t="shared" si="0"/>
        <v>0.3772455089820359</v>
      </c>
    </row>
    <row r="70" spans="2:9" ht="13.5" thickBot="1" x14ac:dyDescent="0.25">
      <c r="B70" s="267"/>
      <c r="C70" s="127">
        <v>5308</v>
      </c>
      <c r="D70" s="126" t="s">
        <v>875</v>
      </c>
      <c r="E70" s="125">
        <v>119</v>
      </c>
      <c r="F70" s="124">
        <v>1659508194</v>
      </c>
      <c r="G70" s="123">
        <v>60</v>
      </c>
      <c r="H70" s="122">
        <v>715541086</v>
      </c>
      <c r="I70" s="121">
        <f t="shared" si="0"/>
        <v>0.33519553072625696</v>
      </c>
    </row>
    <row r="71" spans="2:9" ht="13.5" thickBot="1" x14ac:dyDescent="0.25">
      <c r="B71" s="267"/>
      <c r="C71" s="127">
        <v>5310</v>
      </c>
      <c r="D71" s="126" t="s">
        <v>912</v>
      </c>
      <c r="E71" s="125">
        <v>111</v>
      </c>
      <c r="F71" s="124">
        <v>1146716433</v>
      </c>
      <c r="G71" s="123">
        <v>53</v>
      </c>
      <c r="H71" s="122">
        <v>515824561</v>
      </c>
      <c r="I71" s="121">
        <f t="shared" si="0"/>
        <v>0.32317073170731708</v>
      </c>
    </row>
    <row r="72" spans="2:9" ht="13.5" thickBot="1" x14ac:dyDescent="0.25">
      <c r="B72" s="267"/>
      <c r="C72" s="127">
        <v>5313</v>
      </c>
      <c r="D72" s="126" t="s">
        <v>53</v>
      </c>
      <c r="E72" s="125">
        <v>157</v>
      </c>
      <c r="F72" s="124">
        <v>2414925191</v>
      </c>
      <c r="G72" s="123">
        <v>65</v>
      </c>
      <c r="H72" s="122">
        <v>900495996</v>
      </c>
      <c r="I72" s="121">
        <f t="shared" si="0"/>
        <v>0.2927927927927928</v>
      </c>
    </row>
    <row r="73" spans="2:9" ht="13.5" thickBot="1" x14ac:dyDescent="0.25">
      <c r="B73" s="267"/>
      <c r="C73" s="127">
        <v>5315</v>
      </c>
      <c r="D73" s="126" t="s">
        <v>54</v>
      </c>
      <c r="E73" s="125">
        <v>91</v>
      </c>
      <c r="F73" s="124">
        <v>1182368217</v>
      </c>
      <c r="G73" s="123">
        <v>39</v>
      </c>
      <c r="H73" s="122">
        <v>454994025</v>
      </c>
      <c r="I73" s="121">
        <f t="shared" si="0"/>
        <v>0.3</v>
      </c>
    </row>
    <row r="74" spans="2:9" ht="13.5" thickBot="1" x14ac:dyDescent="0.25">
      <c r="B74" s="267"/>
      <c r="C74" s="127">
        <v>5318</v>
      </c>
      <c r="D74" s="126" t="s">
        <v>55</v>
      </c>
      <c r="E74" s="125">
        <v>153</v>
      </c>
      <c r="F74" s="124">
        <v>2577620959</v>
      </c>
      <c r="G74" s="123">
        <v>62</v>
      </c>
      <c r="H74" s="122">
        <v>960760000</v>
      </c>
      <c r="I74" s="121">
        <f t="shared" si="0"/>
        <v>0.28837209302325584</v>
      </c>
    </row>
    <row r="75" spans="2:9" ht="13.5" thickBot="1" x14ac:dyDescent="0.25">
      <c r="B75" s="267"/>
      <c r="C75" s="127">
        <v>5321</v>
      </c>
      <c r="D75" s="126" t="s">
        <v>913</v>
      </c>
      <c r="E75" s="125">
        <v>12</v>
      </c>
      <c r="F75" s="124">
        <v>97276957</v>
      </c>
      <c r="G75" s="123">
        <v>4</v>
      </c>
      <c r="H75" s="122">
        <v>44799602</v>
      </c>
      <c r="I75" s="121">
        <f t="shared" si="0"/>
        <v>0.25</v>
      </c>
    </row>
    <row r="76" spans="2:9" ht="13.5" thickBot="1" x14ac:dyDescent="0.25">
      <c r="B76" s="267"/>
      <c r="C76" s="127">
        <v>5347</v>
      </c>
      <c r="D76" s="126" t="s">
        <v>914</v>
      </c>
      <c r="E76" s="125">
        <v>105</v>
      </c>
      <c r="F76" s="124">
        <v>1035139661</v>
      </c>
      <c r="G76" s="123">
        <v>67</v>
      </c>
      <c r="H76" s="122">
        <v>623138010</v>
      </c>
      <c r="I76" s="121">
        <f t="shared" si="0"/>
        <v>0.38953488372093026</v>
      </c>
    </row>
    <row r="77" spans="2:9" ht="13.5" thickBot="1" x14ac:dyDescent="0.25">
      <c r="B77" s="267"/>
      <c r="C77" s="127">
        <v>5353</v>
      </c>
      <c r="D77" s="126" t="s">
        <v>747</v>
      </c>
      <c r="E77" s="125">
        <v>36</v>
      </c>
      <c r="F77" s="124">
        <v>412041058</v>
      </c>
      <c r="G77" s="123">
        <v>11</v>
      </c>
      <c r="H77" s="122">
        <v>98498337</v>
      </c>
      <c r="I77" s="121">
        <f t="shared" si="0"/>
        <v>0.23404255319148937</v>
      </c>
    </row>
    <row r="78" spans="2:9" ht="13.5" thickBot="1" x14ac:dyDescent="0.25">
      <c r="B78" s="267"/>
      <c r="C78" s="127">
        <v>5360</v>
      </c>
      <c r="D78" s="126" t="s">
        <v>1118</v>
      </c>
      <c r="E78" s="125">
        <v>8</v>
      </c>
      <c r="F78" s="124">
        <v>82000000</v>
      </c>
      <c r="G78" s="123">
        <v>9</v>
      </c>
      <c r="H78" s="122">
        <v>126001396</v>
      </c>
      <c r="I78" s="121">
        <f t="shared" ref="I78:I141" si="1">+G78/(G78+E78)</f>
        <v>0.52941176470588236</v>
      </c>
    </row>
    <row r="79" spans="2:9" ht="13.5" thickBot="1" x14ac:dyDescent="0.25">
      <c r="B79" s="267"/>
      <c r="C79" s="127">
        <v>5361</v>
      </c>
      <c r="D79" s="126" t="s">
        <v>915</v>
      </c>
      <c r="E79" s="125">
        <v>361</v>
      </c>
      <c r="F79" s="124">
        <v>4468255260</v>
      </c>
      <c r="G79" s="123">
        <v>137</v>
      </c>
      <c r="H79" s="122">
        <v>1453378672</v>
      </c>
      <c r="I79" s="121">
        <f t="shared" si="1"/>
        <v>0.27510040160642568</v>
      </c>
    </row>
    <row r="80" spans="2:9" ht="13.5" thickBot="1" x14ac:dyDescent="0.25">
      <c r="B80" s="267"/>
      <c r="C80" s="127">
        <v>5364</v>
      </c>
      <c r="D80" s="126" t="s">
        <v>56</v>
      </c>
      <c r="E80" s="125">
        <v>180</v>
      </c>
      <c r="F80" s="124">
        <v>2063035194</v>
      </c>
      <c r="G80" s="123">
        <v>90</v>
      </c>
      <c r="H80" s="122">
        <v>991910349</v>
      </c>
      <c r="I80" s="121">
        <f t="shared" si="1"/>
        <v>0.33333333333333331</v>
      </c>
    </row>
    <row r="81" spans="2:9" ht="13.5" thickBot="1" x14ac:dyDescent="0.25">
      <c r="B81" s="267"/>
      <c r="C81" s="127">
        <v>5368</v>
      </c>
      <c r="D81" s="126" t="s">
        <v>57</v>
      </c>
      <c r="E81" s="125">
        <v>118</v>
      </c>
      <c r="F81" s="124">
        <v>1414418802</v>
      </c>
      <c r="G81" s="123">
        <v>38</v>
      </c>
      <c r="H81" s="122">
        <v>482527395</v>
      </c>
      <c r="I81" s="121">
        <f t="shared" si="1"/>
        <v>0.24358974358974358</v>
      </c>
    </row>
    <row r="82" spans="2:9" ht="13.5" thickBot="1" x14ac:dyDescent="0.25">
      <c r="B82" s="267"/>
      <c r="C82" s="127">
        <v>5376</v>
      </c>
      <c r="D82" s="126" t="s">
        <v>58</v>
      </c>
      <c r="E82" s="125">
        <v>124</v>
      </c>
      <c r="F82" s="124">
        <v>2059372392</v>
      </c>
      <c r="G82" s="123">
        <v>61</v>
      </c>
      <c r="H82" s="122">
        <v>1011788841</v>
      </c>
      <c r="I82" s="121">
        <f t="shared" si="1"/>
        <v>0.32972972972972975</v>
      </c>
    </row>
    <row r="83" spans="2:9" ht="13.5" thickBot="1" x14ac:dyDescent="0.25">
      <c r="B83" s="267"/>
      <c r="C83" s="127">
        <v>5380</v>
      </c>
      <c r="D83" s="126" t="s">
        <v>1117</v>
      </c>
      <c r="E83" s="134">
        <v>2</v>
      </c>
      <c r="F83" s="124">
        <v>19049000</v>
      </c>
      <c r="G83" s="128">
        <v>1</v>
      </c>
      <c r="H83" s="122">
        <v>14000000</v>
      </c>
      <c r="I83" s="121">
        <f t="shared" si="1"/>
        <v>0.33333333333333331</v>
      </c>
    </row>
    <row r="84" spans="2:9" ht="13.5" thickBot="1" x14ac:dyDescent="0.25">
      <c r="B84" s="267"/>
      <c r="C84" s="127">
        <v>5390</v>
      </c>
      <c r="D84" s="126" t="s">
        <v>1116</v>
      </c>
      <c r="E84" s="134">
        <v>13</v>
      </c>
      <c r="F84" s="124">
        <v>111510355</v>
      </c>
      <c r="G84" s="123">
        <v>2</v>
      </c>
      <c r="H84" s="122">
        <v>11782543</v>
      </c>
      <c r="I84" s="121">
        <f t="shared" si="1"/>
        <v>0.13333333333333333</v>
      </c>
    </row>
    <row r="85" spans="2:9" ht="13.5" thickBot="1" x14ac:dyDescent="0.25">
      <c r="B85" s="267"/>
      <c r="C85" s="127">
        <v>5400</v>
      </c>
      <c r="D85" s="126" t="s">
        <v>493</v>
      </c>
      <c r="E85" s="125">
        <v>186</v>
      </c>
      <c r="F85" s="124">
        <v>3846140447</v>
      </c>
      <c r="G85" s="123">
        <v>77</v>
      </c>
      <c r="H85" s="122">
        <v>1643346748</v>
      </c>
      <c r="I85" s="121">
        <f t="shared" si="1"/>
        <v>0.29277566539923955</v>
      </c>
    </row>
    <row r="86" spans="2:9" ht="13.5" thickBot="1" x14ac:dyDescent="0.25">
      <c r="B86" s="267"/>
      <c r="C86" s="127">
        <v>5411</v>
      </c>
      <c r="D86" s="126" t="s">
        <v>59</v>
      </c>
      <c r="E86" s="125">
        <v>326</v>
      </c>
      <c r="F86" s="124">
        <v>2306456204</v>
      </c>
      <c r="G86" s="123">
        <v>67</v>
      </c>
      <c r="H86" s="122">
        <v>492857658</v>
      </c>
      <c r="I86" s="121">
        <f t="shared" si="1"/>
        <v>0.17048346055979643</v>
      </c>
    </row>
    <row r="87" spans="2:9" ht="13.5" thickBot="1" x14ac:dyDescent="0.25">
      <c r="B87" s="267"/>
      <c r="C87" s="127">
        <v>5425</v>
      </c>
      <c r="D87" s="126" t="s">
        <v>748</v>
      </c>
      <c r="E87" s="125">
        <v>87</v>
      </c>
      <c r="F87" s="124">
        <v>1138887429</v>
      </c>
      <c r="G87" s="123">
        <v>36</v>
      </c>
      <c r="H87" s="122">
        <v>425484503</v>
      </c>
      <c r="I87" s="121">
        <f t="shared" si="1"/>
        <v>0.29268292682926828</v>
      </c>
    </row>
    <row r="88" spans="2:9" ht="13.5" thickBot="1" x14ac:dyDescent="0.25">
      <c r="B88" s="267"/>
      <c r="C88" s="127">
        <v>5440</v>
      </c>
      <c r="D88" s="126" t="s">
        <v>60</v>
      </c>
      <c r="E88" s="125">
        <v>247</v>
      </c>
      <c r="F88" s="124">
        <v>4588689722</v>
      </c>
      <c r="G88" s="123">
        <v>99</v>
      </c>
      <c r="H88" s="122">
        <v>1636164813</v>
      </c>
      <c r="I88" s="121">
        <f t="shared" si="1"/>
        <v>0.2861271676300578</v>
      </c>
    </row>
    <row r="89" spans="2:9" ht="13.5" thickBot="1" x14ac:dyDescent="0.25">
      <c r="B89" s="267"/>
      <c r="C89" s="127">
        <v>5001</v>
      </c>
      <c r="D89" s="126" t="s">
        <v>25</v>
      </c>
      <c r="E89" s="125">
        <v>152</v>
      </c>
      <c r="F89" s="124">
        <v>2218222946</v>
      </c>
      <c r="G89" s="123">
        <v>82</v>
      </c>
      <c r="H89" s="122">
        <v>1249965182</v>
      </c>
      <c r="I89" s="121">
        <f t="shared" si="1"/>
        <v>0.3504273504273504</v>
      </c>
    </row>
    <row r="90" spans="2:9" ht="13.5" thickBot="1" x14ac:dyDescent="0.25">
      <c r="B90" s="267"/>
      <c r="C90" s="127">
        <v>5467</v>
      </c>
      <c r="D90" s="126" t="s">
        <v>1005</v>
      </c>
      <c r="E90" s="125">
        <v>87</v>
      </c>
      <c r="F90" s="124">
        <v>1030631040</v>
      </c>
      <c r="G90" s="123">
        <v>51</v>
      </c>
      <c r="H90" s="122">
        <v>593952046</v>
      </c>
      <c r="I90" s="121">
        <f t="shared" si="1"/>
        <v>0.36956521739130432</v>
      </c>
    </row>
    <row r="91" spans="2:9" ht="13.5" thickBot="1" x14ac:dyDescent="0.25">
      <c r="B91" s="267"/>
      <c r="C91" s="127">
        <v>5475</v>
      </c>
      <c r="D91" s="126" t="s">
        <v>978</v>
      </c>
      <c r="E91" s="134">
        <v>3</v>
      </c>
      <c r="F91" s="124">
        <v>48916638</v>
      </c>
      <c r="G91" s="128">
        <v>1</v>
      </c>
      <c r="H91" s="122">
        <v>10000000</v>
      </c>
      <c r="I91" s="121">
        <f t="shared" si="1"/>
        <v>0.25</v>
      </c>
    </row>
    <row r="92" spans="2:9" ht="13.5" thickBot="1" x14ac:dyDescent="0.25">
      <c r="B92" s="267"/>
      <c r="C92" s="127">
        <v>5480</v>
      </c>
      <c r="D92" s="126" t="s">
        <v>61</v>
      </c>
      <c r="E92" s="125">
        <v>96</v>
      </c>
      <c r="F92" s="124">
        <v>1649867489</v>
      </c>
      <c r="G92" s="123">
        <v>49</v>
      </c>
      <c r="H92" s="122">
        <v>1122740385</v>
      </c>
      <c r="I92" s="121">
        <f t="shared" si="1"/>
        <v>0.33793103448275863</v>
      </c>
    </row>
    <row r="93" spans="2:9" ht="13.5" thickBot="1" x14ac:dyDescent="0.25">
      <c r="B93" s="267"/>
      <c r="C93" s="127">
        <v>5483</v>
      </c>
      <c r="D93" s="126" t="s">
        <v>62</v>
      </c>
      <c r="E93" s="125">
        <v>187</v>
      </c>
      <c r="F93" s="124">
        <v>2174108956</v>
      </c>
      <c r="G93" s="123">
        <v>90</v>
      </c>
      <c r="H93" s="122">
        <v>1174508520</v>
      </c>
      <c r="I93" s="121">
        <f t="shared" si="1"/>
        <v>0.32490974729241878</v>
      </c>
    </row>
    <row r="94" spans="2:9" ht="13.5" thickBot="1" x14ac:dyDescent="0.25">
      <c r="B94" s="267"/>
      <c r="C94" s="127">
        <v>5495</v>
      </c>
      <c r="D94" s="126" t="s">
        <v>64</v>
      </c>
      <c r="E94" s="125">
        <v>54</v>
      </c>
      <c r="F94" s="124">
        <v>1102760596</v>
      </c>
      <c r="G94" s="123">
        <v>35</v>
      </c>
      <c r="H94" s="122">
        <v>690523476</v>
      </c>
      <c r="I94" s="121">
        <f t="shared" si="1"/>
        <v>0.39325842696629215</v>
      </c>
    </row>
    <row r="95" spans="2:9" ht="13.5" thickBot="1" x14ac:dyDescent="0.25">
      <c r="B95" s="267"/>
      <c r="C95" s="127">
        <v>5490</v>
      </c>
      <c r="D95" s="126" t="s">
        <v>63</v>
      </c>
      <c r="E95" s="125">
        <v>363</v>
      </c>
      <c r="F95" s="124">
        <v>4463105890</v>
      </c>
      <c r="G95" s="123">
        <v>174</v>
      </c>
      <c r="H95" s="122">
        <v>2216635902</v>
      </c>
      <c r="I95" s="121">
        <f t="shared" si="1"/>
        <v>0.32402234636871508</v>
      </c>
    </row>
    <row r="96" spans="2:9" ht="13.5" thickBot="1" x14ac:dyDescent="0.25">
      <c r="B96" s="267"/>
      <c r="C96" s="127">
        <v>5501</v>
      </c>
      <c r="D96" s="126" t="s">
        <v>1115</v>
      </c>
      <c r="E96" s="134">
        <v>59</v>
      </c>
      <c r="F96" s="124">
        <v>525225877</v>
      </c>
      <c r="G96" s="123">
        <v>27</v>
      </c>
      <c r="H96" s="122">
        <v>286542389</v>
      </c>
      <c r="I96" s="121">
        <f t="shared" si="1"/>
        <v>0.31395348837209303</v>
      </c>
    </row>
    <row r="97" spans="2:9" ht="13.5" thickBot="1" x14ac:dyDescent="0.25">
      <c r="B97" s="267"/>
      <c r="C97" s="127">
        <v>5541</v>
      </c>
      <c r="D97" s="126" t="s">
        <v>1114</v>
      </c>
      <c r="E97" s="125">
        <v>156</v>
      </c>
      <c r="F97" s="124">
        <v>1680483300</v>
      </c>
      <c r="G97" s="123">
        <v>56</v>
      </c>
      <c r="H97" s="122">
        <v>804816469</v>
      </c>
      <c r="I97" s="121">
        <f t="shared" si="1"/>
        <v>0.26415094339622641</v>
      </c>
    </row>
    <row r="98" spans="2:9" ht="13.5" thickBot="1" x14ac:dyDescent="0.25">
      <c r="B98" s="267"/>
      <c r="C98" s="127">
        <v>5543</v>
      </c>
      <c r="D98" s="126" t="s">
        <v>65</v>
      </c>
      <c r="E98" s="125">
        <v>301</v>
      </c>
      <c r="F98" s="124">
        <v>2403391158</v>
      </c>
      <c r="G98" s="123">
        <v>121</v>
      </c>
      <c r="H98" s="122">
        <v>828451678</v>
      </c>
      <c r="I98" s="121">
        <f t="shared" si="1"/>
        <v>0.28672985781990523</v>
      </c>
    </row>
    <row r="99" spans="2:9" ht="13.5" thickBot="1" x14ac:dyDescent="0.25">
      <c r="B99" s="267"/>
      <c r="C99" s="127">
        <v>5576</v>
      </c>
      <c r="D99" s="126" t="s">
        <v>899</v>
      </c>
      <c r="E99" s="125">
        <v>184</v>
      </c>
      <c r="F99" s="124">
        <v>1684155906</v>
      </c>
      <c r="G99" s="123">
        <v>52</v>
      </c>
      <c r="H99" s="122">
        <v>431338812</v>
      </c>
      <c r="I99" s="121">
        <f t="shared" si="1"/>
        <v>0.22033898305084745</v>
      </c>
    </row>
    <row r="100" spans="2:9" ht="13.5" thickBot="1" x14ac:dyDescent="0.25">
      <c r="B100" s="267"/>
      <c r="C100" s="127">
        <v>5579</v>
      </c>
      <c r="D100" s="126" t="s">
        <v>749</v>
      </c>
      <c r="E100" s="125">
        <v>48</v>
      </c>
      <c r="F100" s="124">
        <v>791283735</v>
      </c>
      <c r="G100" s="123">
        <v>10</v>
      </c>
      <c r="H100" s="122">
        <v>173890469</v>
      </c>
      <c r="I100" s="121">
        <f t="shared" si="1"/>
        <v>0.17241379310344829</v>
      </c>
    </row>
    <row r="101" spans="2:9" ht="13.5" thickBot="1" x14ac:dyDescent="0.25">
      <c r="B101" s="267"/>
      <c r="C101" s="127">
        <v>5585</v>
      </c>
      <c r="D101" s="126" t="s">
        <v>1113</v>
      </c>
      <c r="E101" s="125">
        <v>52</v>
      </c>
      <c r="F101" s="124">
        <v>769636697</v>
      </c>
      <c r="G101" s="123">
        <v>16</v>
      </c>
      <c r="H101" s="122">
        <v>250220841</v>
      </c>
      <c r="I101" s="121">
        <f t="shared" si="1"/>
        <v>0.23529411764705882</v>
      </c>
    </row>
    <row r="102" spans="2:9" ht="13.5" thickBot="1" x14ac:dyDescent="0.25">
      <c r="B102" s="267"/>
      <c r="C102" s="127">
        <v>5591</v>
      </c>
      <c r="D102" s="126" t="s">
        <v>750</v>
      </c>
      <c r="E102" s="125">
        <v>29</v>
      </c>
      <c r="F102" s="124">
        <v>487990202</v>
      </c>
      <c r="G102" s="128">
        <v>9</v>
      </c>
      <c r="H102" s="122">
        <v>171476174</v>
      </c>
      <c r="I102" s="121">
        <f t="shared" si="1"/>
        <v>0.23684210526315788</v>
      </c>
    </row>
    <row r="103" spans="2:9" ht="13.5" thickBot="1" x14ac:dyDescent="0.25">
      <c r="B103" s="267"/>
      <c r="C103" s="127">
        <v>5604</v>
      </c>
      <c r="D103" s="126" t="s">
        <v>751</v>
      </c>
      <c r="E103" s="125">
        <v>103</v>
      </c>
      <c r="F103" s="124">
        <v>1894848806</v>
      </c>
      <c r="G103" s="123">
        <v>44</v>
      </c>
      <c r="H103" s="122">
        <v>826298917</v>
      </c>
      <c r="I103" s="121">
        <f t="shared" si="1"/>
        <v>0.29931972789115646</v>
      </c>
    </row>
    <row r="104" spans="2:9" ht="13.5" thickBot="1" x14ac:dyDescent="0.25">
      <c r="B104" s="267"/>
      <c r="C104" s="127">
        <v>5607</v>
      </c>
      <c r="D104" s="126" t="s">
        <v>66</v>
      </c>
      <c r="E104" s="125">
        <v>33</v>
      </c>
      <c r="F104" s="124">
        <v>485083921</v>
      </c>
      <c r="G104" s="123">
        <v>17</v>
      </c>
      <c r="H104" s="122">
        <v>269725433</v>
      </c>
      <c r="I104" s="121">
        <f t="shared" si="1"/>
        <v>0.34</v>
      </c>
    </row>
    <row r="105" spans="2:9" ht="13.5" thickBot="1" x14ac:dyDescent="0.25">
      <c r="B105" s="267"/>
      <c r="C105" s="127">
        <v>5615</v>
      </c>
      <c r="D105" s="126" t="s">
        <v>67</v>
      </c>
      <c r="E105" s="125">
        <v>83</v>
      </c>
      <c r="F105" s="124">
        <v>1656767515</v>
      </c>
      <c r="G105" s="123">
        <v>27</v>
      </c>
      <c r="H105" s="122">
        <v>493501700</v>
      </c>
      <c r="I105" s="121">
        <f t="shared" si="1"/>
        <v>0.24545454545454545</v>
      </c>
    </row>
    <row r="106" spans="2:9" ht="13.5" thickBot="1" x14ac:dyDescent="0.25">
      <c r="B106" s="267"/>
      <c r="C106" s="127">
        <v>5628</v>
      </c>
      <c r="D106" s="126" t="s">
        <v>68</v>
      </c>
      <c r="E106" s="125">
        <v>315</v>
      </c>
      <c r="F106" s="124">
        <v>3288057067</v>
      </c>
      <c r="G106" s="123">
        <v>139</v>
      </c>
      <c r="H106" s="122">
        <v>1336283139</v>
      </c>
      <c r="I106" s="121">
        <f t="shared" si="1"/>
        <v>0.30616740088105726</v>
      </c>
    </row>
    <row r="107" spans="2:9" ht="13.5" thickBot="1" x14ac:dyDescent="0.25">
      <c r="B107" s="267"/>
      <c r="C107" s="127">
        <v>5631</v>
      </c>
      <c r="D107" s="126" t="s">
        <v>1112</v>
      </c>
      <c r="E107" s="134">
        <v>2</v>
      </c>
      <c r="F107" s="124">
        <v>27000000</v>
      </c>
      <c r="G107" s="128">
        <v>1</v>
      </c>
      <c r="H107" s="122">
        <v>10000000</v>
      </c>
      <c r="I107" s="121">
        <f t="shared" si="1"/>
        <v>0.33333333333333331</v>
      </c>
    </row>
    <row r="108" spans="2:9" ht="13.5" thickBot="1" x14ac:dyDescent="0.25">
      <c r="B108" s="267"/>
      <c r="C108" s="127">
        <v>5642</v>
      </c>
      <c r="D108" s="126" t="s">
        <v>876</v>
      </c>
      <c r="E108" s="125">
        <v>415</v>
      </c>
      <c r="F108" s="124">
        <v>4244259628</v>
      </c>
      <c r="G108" s="123">
        <v>138</v>
      </c>
      <c r="H108" s="122">
        <v>1290860763</v>
      </c>
      <c r="I108" s="121">
        <f t="shared" si="1"/>
        <v>0.24954792043399637</v>
      </c>
    </row>
    <row r="109" spans="2:9" ht="13.5" thickBot="1" x14ac:dyDescent="0.25">
      <c r="B109" s="267"/>
      <c r="C109" s="127">
        <v>5647</v>
      </c>
      <c r="D109" s="126" t="s">
        <v>69</v>
      </c>
      <c r="E109" s="125">
        <v>204</v>
      </c>
      <c r="F109" s="124">
        <v>2393027317</v>
      </c>
      <c r="G109" s="123">
        <v>82</v>
      </c>
      <c r="H109" s="122">
        <v>926897943</v>
      </c>
      <c r="I109" s="121">
        <f t="shared" si="1"/>
        <v>0.28671328671328672</v>
      </c>
    </row>
    <row r="110" spans="2:9" ht="13.5" thickBot="1" x14ac:dyDescent="0.25">
      <c r="B110" s="267"/>
      <c r="C110" s="127">
        <v>5649</v>
      </c>
      <c r="D110" s="126" t="s">
        <v>312</v>
      </c>
      <c r="E110" s="125">
        <v>257</v>
      </c>
      <c r="F110" s="124">
        <v>4282589355</v>
      </c>
      <c r="G110" s="123">
        <v>145</v>
      </c>
      <c r="H110" s="122">
        <v>2489336836</v>
      </c>
      <c r="I110" s="121">
        <f t="shared" si="1"/>
        <v>0.36069651741293535</v>
      </c>
    </row>
    <row r="111" spans="2:9" ht="13.5" thickBot="1" x14ac:dyDescent="0.25">
      <c r="B111" s="267"/>
      <c r="C111" s="127">
        <v>5652</v>
      </c>
      <c r="D111" s="126" t="s">
        <v>877</v>
      </c>
      <c r="E111" s="125">
        <v>38</v>
      </c>
      <c r="F111" s="124">
        <v>754203922</v>
      </c>
      <c r="G111" s="123">
        <v>24</v>
      </c>
      <c r="H111" s="122">
        <v>331931619</v>
      </c>
      <c r="I111" s="121">
        <f t="shared" si="1"/>
        <v>0.38709677419354838</v>
      </c>
    </row>
    <row r="112" spans="2:9" ht="13.5" thickBot="1" x14ac:dyDescent="0.25">
      <c r="B112" s="267"/>
      <c r="C112" s="127">
        <v>5656</v>
      </c>
      <c r="D112" s="126" t="s">
        <v>70</v>
      </c>
      <c r="E112" s="125">
        <v>145</v>
      </c>
      <c r="F112" s="124">
        <v>2118682434</v>
      </c>
      <c r="G112" s="123">
        <v>88</v>
      </c>
      <c r="H112" s="122">
        <v>1258309522</v>
      </c>
      <c r="I112" s="121">
        <f t="shared" si="1"/>
        <v>0.37768240343347642</v>
      </c>
    </row>
    <row r="113" spans="2:9" ht="13.5" thickBot="1" x14ac:dyDescent="0.25">
      <c r="B113" s="267"/>
      <c r="C113" s="127">
        <v>5658</v>
      </c>
      <c r="D113" s="126" t="s">
        <v>1111</v>
      </c>
      <c r="E113" s="125">
        <v>36</v>
      </c>
      <c r="F113" s="124">
        <v>685429429</v>
      </c>
      <c r="G113" s="123">
        <v>2</v>
      </c>
      <c r="H113" s="122">
        <v>40700000</v>
      </c>
      <c r="I113" s="121">
        <f t="shared" si="1"/>
        <v>5.2631578947368418E-2</v>
      </c>
    </row>
    <row r="114" spans="2:9" ht="13.5" thickBot="1" x14ac:dyDescent="0.25">
      <c r="B114" s="267"/>
      <c r="C114" s="127">
        <v>5659</v>
      </c>
      <c r="D114" s="126" t="s">
        <v>71</v>
      </c>
      <c r="E114" s="125">
        <v>176</v>
      </c>
      <c r="F114" s="124">
        <v>2173680256</v>
      </c>
      <c r="G114" s="123">
        <v>166</v>
      </c>
      <c r="H114" s="122">
        <v>1827851611</v>
      </c>
      <c r="I114" s="121">
        <f t="shared" si="1"/>
        <v>0.4853801169590643</v>
      </c>
    </row>
    <row r="115" spans="2:9" ht="13.5" thickBot="1" x14ac:dyDescent="0.25">
      <c r="B115" s="267"/>
      <c r="C115" s="127">
        <v>5660</v>
      </c>
      <c r="D115" s="126" t="s">
        <v>72</v>
      </c>
      <c r="E115" s="125">
        <v>79</v>
      </c>
      <c r="F115" s="124">
        <v>1397754562</v>
      </c>
      <c r="G115" s="123">
        <v>50</v>
      </c>
      <c r="H115" s="122">
        <v>590129196</v>
      </c>
      <c r="I115" s="121">
        <f t="shared" si="1"/>
        <v>0.38759689922480622</v>
      </c>
    </row>
    <row r="116" spans="2:9" ht="13.5" thickBot="1" x14ac:dyDescent="0.25">
      <c r="B116" s="267"/>
      <c r="C116" s="127">
        <v>5664</v>
      </c>
      <c r="D116" s="126" t="s">
        <v>73</v>
      </c>
      <c r="E116" s="125">
        <v>81</v>
      </c>
      <c r="F116" s="124">
        <v>1366373814</v>
      </c>
      <c r="G116" s="123">
        <v>31</v>
      </c>
      <c r="H116" s="122">
        <v>588679822</v>
      </c>
      <c r="I116" s="121">
        <f t="shared" si="1"/>
        <v>0.2767857142857143</v>
      </c>
    </row>
    <row r="117" spans="2:9" ht="13.5" thickBot="1" x14ac:dyDescent="0.25">
      <c r="B117" s="267"/>
      <c r="C117" s="127">
        <v>5665</v>
      </c>
      <c r="D117" s="126" t="s">
        <v>74</v>
      </c>
      <c r="E117" s="125">
        <v>131</v>
      </c>
      <c r="F117" s="124">
        <v>1878376224</v>
      </c>
      <c r="G117" s="123">
        <v>89</v>
      </c>
      <c r="H117" s="122">
        <v>988889283</v>
      </c>
      <c r="I117" s="121">
        <f t="shared" si="1"/>
        <v>0.40454545454545454</v>
      </c>
    </row>
    <row r="118" spans="2:9" ht="13.5" thickBot="1" x14ac:dyDescent="0.25">
      <c r="B118" s="267"/>
      <c r="C118" s="127">
        <v>5667</v>
      </c>
      <c r="D118" s="126" t="s">
        <v>75</v>
      </c>
      <c r="E118" s="125">
        <v>312</v>
      </c>
      <c r="F118" s="124">
        <v>4228683016</v>
      </c>
      <c r="G118" s="123">
        <v>260</v>
      </c>
      <c r="H118" s="122">
        <v>3710666903</v>
      </c>
      <c r="I118" s="121">
        <f t="shared" si="1"/>
        <v>0.45454545454545453</v>
      </c>
    </row>
    <row r="119" spans="2:9" ht="13.5" thickBot="1" x14ac:dyDescent="0.25">
      <c r="B119" s="267"/>
      <c r="C119" s="127">
        <v>5670</v>
      </c>
      <c r="D119" s="126" t="s">
        <v>752</v>
      </c>
      <c r="E119" s="125">
        <v>268</v>
      </c>
      <c r="F119" s="124">
        <v>3066375163</v>
      </c>
      <c r="G119" s="123">
        <v>95</v>
      </c>
      <c r="H119" s="122">
        <v>936642770</v>
      </c>
      <c r="I119" s="121">
        <f t="shared" si="1"/>
        <v>0.26170798898071623</v>
      </c>
    </row>
    <row r="120" spans="2:9" ht="13.5" thickBot="1" x14ac:dyDescent="0.25">
      <c r="B120" s="267"/>
      <c r="C120" s="127">
        <v>5674</v>
      </c>
      <c r="D120" s="126" t="s">
        <v>76</v>
      </c>
      <c r="E120" s="125">
        <v>489</v>
      </c>
      <c r="F120" s="124">
        <v>9041164803</v>
      </c>
      <c r="G120" s="123">
        <v>147</v>
      </c>
      <c r="H120" s="122">
        <v>2610817738</v>
      </c>
      <c r="I120" s="121">
        <f t="shared" si="1"/>
        <v>0.23113207547169812</v>
      </c>
    </row>
    <row r="121" spans="2:9" ht="13.5" thickBot="1" x14ac:dyDescent="0.25">
      <c r="B121" s="267"/>
      <c r="C121" s="127">
        <v>5679</v>
      </c>
      <c r="D121" s="126" t="s">
        <v>507</v>
      </c>
      <c r="E121" s="125">
        <v>138</v>
      </c>
      <c r="F121" s="124">
        <v>1606722611</v>
      </c>
      <c r="G121" s="123">
        <v>64</v>
      </c>
      <c r="H121" s="122">
        <v>728875193</v>
      </c>
      <c r="I121" s="121">
        <f t="shared" si="1"/>
        <v>0.31683168316831684</v>
      </c>
    </row>
    <row r="122" spans="2:9" ht="13.5" thickBot="1" x14ac:dyDescent="0.25">
      <c r="B122" s="267"/>
      <c r="C122" s="127">
        <v>5042</v>
      </c>
      <c r="D122" s="126" t="s">
        <v>31</v>
      </c>
      <c r="E122" s="125">
        <v>341</v>
      </c>
      <c r="F122" s="124">
        <v>3754729466</v>
      </c>
      <c r="G122" s="123">
        <v>109</v>
      </c>
      <c r="H122" s="122">
        <v>1178182450</v>
      </c>
      <c r="I122" s="121">
        <f t="shared" si="1"/>
        <v>0.24222222222222223</v>
      </c>
    </row>
    <row r="123" spans="2:9" ht="13.5" thickBot="1" x14ac:dyDescent="0.25">
      <c r="B123" s="267"/>
      <c r="C123" s="127">
        <v>5686</v>
      </c>
      <c r="D123" s="126" t="s">
        <v>77</v>
      </c>
      <c r="E123" s="125">
        <v>265</v>
      </c>
      <c r="F123" s="124">
        <v>5477575575</v>
      </c>
      <c r="G123" s="123">
        <v>71</v>
      </c>
      <c r="H123" s="122">
        <v>1546316228</v>
      </c>
      <c r="I123" s="121">
        <f t="shared" si="1"/>
        <v>0.21130952380952381</v>
      </c>
    </row>
    <row r="124" spans="2:9" ht="13.5" thickBot="1" x14ac:dyDescent="0.25">
      <c r="B124" s="267"/>
      <c r="C124" s="127">
        <v>5690</v>
      </c>
      <c r="D124" s="126" t="s">
        <v>78</v>
      </c>
      <c r="E124" s="125">
        <v>250</v>
      </c>
      <c r="F124" s="124">
        <v>3196487225</v>
      </c>
      <c r="G124" s="123">
        <v>80</v>
      </c>
      <c r="H124" s="122">
        <v>1032283553</v>
      </c>
      <c r="I124" s="121">
        <f t="shared" si="1"/>
        <v>0.24242424242424243</v>
      </c>
    </row>
    <row r="125" spans="2:9" ht="13.5" thickBot="1" x14ac:dyDescent="0.25">
      <c r="B125" s="267"/>
      <c r="C125" s="127">
        <v>5736</v>
      </c>
      <c r="D125" s="126" t="s">
        <v>981</v>
      </c>
      <c r="E125" s="125">
        <v>129</v>
      </c>
      <c r="F125" s="124">
        <v>2492290996</v>
      </c>
      <c r="G125" s="123">
        <v>82</v>
      </c>
      <c r="H125" s="122">
        <v>1561966898</v>
      </c>
      <c r="I125" s="121">
        <f t="shared" si="1"/>
        <v>0.38862559241706163</v>
      </c>
    </row>
    <row r="126" spans="2:9" ht="13.5" thickBot="1" x14ac:dyDescent="0.25">
      <c r="B126" s="267"/>
      <c r="C126" s="127">
        <v>5756</v>
      </c>
      <c r="D126" s="126" t="s">
        <v>79</v>
      </c>
      <c r="E126" s="125">
        <v>430</v>
      </c>
      <c r="F126" s="124">
        <v>7707393756</v>
      </c>
      <c r="G126" s="123">
        <v>150</v>
      </c>
      <c r="H126" s="122">
        <v>2523039139</v>
      </c>
      <c r="I126" s="121">
        <f t="shared" si="1"/>
        <v>0.25862068965517243</v>
      </c>
    </row>
    <row r="127" spans="2:9" ht="13.5" thickBot="1" x14ac:dyDescent="0.25">
      <c r="B127" s="267"/>
      <c r="C127" s="127">
        <v>5761</v>
      </c>
      <c r="D127" s="126" t="s">
        <v>80</v>
      </c>
      <c r="E127" s="125">
        <v>202</v>
      </c>
      <c r="F127" s="124">
        <v>1894221027</v>
      </c>
      <c r="G127" s="123">
        <v>100</v>
      </c>
      <c r="H127" s="122">
        <v>838438022</v>
      </c>
      <c r="I127" s="121">
        <f t="shared" si="1"/>
        <v>0.33112582781456956</v>
      </c>
    </row>
    <row r="128" spans="2:9" ht="13.5" thickBot="1" x14ac:dyDescent="0.25">
      <c r="B128" s="267"/>
      <c r="C128" s="127">
        <v>5789</v>
      </c>
      <c r="D128" s="126" t="s">
        <v>1110</v>
      </c>
      <c r="E128" s="125">
        <v>172</v>
      </c>
      <c r="F128" s="124">
        <v>1493672795</v>
      </c>
      <c r="G128" s="123">
        <v>50</v>
      </c>
      <c r="H128" s="122">
        <v>479817513</v>
      </c>
      <c r="I128" s="121">
        <f t="shared" si="1"/>
        <v>0.22522522522522523</v>
      </c>
    </row>
    <row r="129" spans="2:9" ht="13.5" thickBot="1" x14ac:dyDescent="0.25">
      <c r="B129" s="267"/>
      <c r="C129" s="127">
        <v>5790</v>
      </c>
      <c r="D129" s="126" t="s">
        <v>81</v>
      </c>
      <c r="E129" s="125">
        <v>117</v>
      </c>
      <c r="F129" s="124">
        <v>1884080578</v>
      </c>
      <c r="G129" s="123">
        <v>54</v>
      </c>
      <c r="H129" s="122">
        <v>852117392</v>
      </c>
      <c r="I129" s="121">
        <f t="shared" si="1"/>
        <v>0.31578947368421051</v>
      </c>
    </row>
    <row r="130" spans="2:9" ht="13.5" thickBot="1" x14ac:dyDescent="0.25">
      <c r="B130" s="267"/>
      <c r="C130" s="127">
        <v>5792</v>
      </c>
      <c r="D130" s="126" t="s">
        <v>82</v>
      </c>
      <c r="E130" s="125">
        <v>60</v>
      </c>
      <c r="F130" s="124">
        <v>553767647</v>
      </c>
      <c r="G130" s="123">
        <v>29</v>
      </c>
      <c r="H130" s="122">
        <v>204032717</v>
      </c>
      <c r="I130" s="121">
        <f t="shared" si="1"/>
        <v>0.3258426966292135</v>
      </c>
    </row>
    <row r="131" spans="2:9" ht="13.5" thickBot="1" x14ac:dyDescent="0.25">
      <c r="B131" s="267"/>
      <c r="C131" s="127">
        <v>5809</v>
      </c>
      <c r="D131" s="126" t="s">
        <v>1109</v>
      </c>
      <c r="E131" s="134">
        <v>40</v>
      </c>
      <c r="F131" s="124">
        <v>313630474</v>
      </c>
      <c r="G131" s="128">
        <v>10</v>
      </c>
      <c r="H131" s="122">
        <v>109545690</v>
      </c>
      <c r="I131" s="121">
        <f t="shared" si="1"/>
        <v>0.2</v>
      </c>
    </row>
    <row r="132" spans="2:9" ht="13.5" thickBot="1" x14ac:dyDescent="0.25">
      <c r="B132" s="267"/>
      <c r="C132" s="127">
        <v>5819</v>
      </c>
      <c r="D132" s="126" t="s">
        <v>535</v>
      </c>
      <c r="E132" s="125">
        <v>234</v>
      </c>
      <c r="F132" s="124">
        <v>2449020970</v>
      </c>
      <c r="G132" s="123">
        <v>53</v>
      </c>
      <c r="H132" s="122">
        <v>607887133</v>
      </c>
      <c r="I132" s="121">
        <f t="shared" si="1"/>
        <v>0.18466898954703834</v>
      </c>
    </row>
    <row r="133" spans="2:9" ht="13.5" thickBot="1" x14ac:dyDescent="0.25">
      <c r="B133" s="267"/>
      <c r="C133" s="127">
        <v>5837</v>
      </c>
      <c r="D133" s="126" t="s">
        <v>83</v>
      </c>
      <c r="E133" s="125">
        <v>446</v>
      </c>
      <c r="F133" s="124">
        <v>6182238447</v>
      </c>
      <c r="G133" s="123">
        <v>242</v>
      </c>
      <c r="H133" s="122">
        <v>3199165677</v>
      </c>
      <c r="I133" s="121">
        <f t="shared" si="1"/>
        <v>0.35174418604651164</v>
      </c>
    </row>
    <row r="134" spans="2:9" ht="13.5" thickBot="1" x14ac:dyDescent="0.25">
      <c r="B134" s="267"/>
      <c r="C134" s="127">
        <v>5842</v>
      </c>
      <c r="D134" s="126" t="s">
        <v>84</v>
      </c>
      <c r="E134" s="125">
        <v>172</v>
      </c>
      <c r="F134" s="124">
        <v>1850015052</v>
      </c>
      <c r="G134" s="123">
        <v>99</v>
      </c>
      <c r="H134" s="122">
        <v>867129973</v>
      </c>
      <c r="I134" s="121">
        <f t="shared" si="1"/>
        <v>0.36531365313653136</v>
      </c>
    </row>
    <row r="135" spans="2:9" ht="13.5" thickBot="1" x14ac:dyDescent="0.25">
      <c r="B135" s="267"/>
      <c r="C135" s="127">
        <v>5847</v>
      </c>
      <c r="D135" s="126" t="s">
        <v>85</v>
      </c>
      <c r="E135" s="125">
        <v>445</v>
      </c>
      <c r="F135" s="124">
        <v>7093402516</v>
      </c>
      <c r="G135" s="123">
        <v>168</v>
      </c>
      <c r="H135" s="122">
        <v>2333655076</v>
      </c>
      <c r="I135" s="121">
        <f t="shared" si="1"/>
        <v>0.27406199021207178</v>
      </c>
    </row>
    <row r="136" spans="2:9" ht="13.5" thickBot="1" x14ac:dyDescent="0.25">
      <c r="B136" s="267"/>
      <c r="C136" s="127">
        <v>5854</v>
      </c>
      <c r="D136" s="126" t="s">
        <v>878</v>
      </c>
      <c r="E136" s="125">
        <v>149</v>
      </c>
      <c r="F136" s="124">
        <v>2425111571</v>
      </c>
      <c r="G136" s="123">
        <v>64</v>
      </c>
      <c r="H136" s="122">
        <v>1122913933</v>
      </c>
      <c r="I136" s="121">
        <f t="shared" si="1"/>
        <v>0.30046948356807512</v>
      </c>
    </row>
    <row r="137" spans="2:9" ht="13.5" thickBot="1" x14ac:dyDescent="0.25">
      <c r="B137" s="267"/>
      <c r="C137" s="127">
        <v>5856</v>
      </c>
      <c r="D137" s="126" t="s">
        <v>920</v>
      </c>
      <c r="E137" s="125">
        <v>70</v>
      </c>
      <c r="F137" s="124">
        <v>665318568</v>
      </c>
      <c r="G137" s="123">
        <v>35</v>
      </c>
      <c r="H137" s="122">
        <v>297076026</v>
      </c>
      <c r="I137" s="121">
        <f t="shared" si="1"/>
        <v>0.33333333333333331</v>
      </c>
    </row>
    <row r="138" spans="2:9" ht="13.5" thickBot="1" x14ac:dyDescent="0.25">
      <c r="B138" s="267"/>
      <c r="C138" s="127">
        <v>5858</v>
      </c>
      <c r="D138" s="126" t="s">
        <v>86</v>
      </c>
      <c r="E138" s="125">
        <v>71</v>
      </c>
      <c r="F138" s="124">
        <v>1018418583</v>
      </c>
      <c r="G138" s="123">
        <v>24</v>
      </c>
      <c r="H138" s="122">
        <v>320482556</v>
      </c>
      <c r="I138" s="121">
        <f t="shared" si="1"/>
        <v>0.25263157894736843</v>
      </c>
    </row>
    <row r="139" spans="2:9" ht="13.5" thickBot="1" x14ac:dyDescent="0.25">
      <c r="B139" s="267"/>
      <c r="C139" s="127">
        <v>5861</v>
      </c>
      <c r="D139" s="126" t="s">
        <v>351</v>
      </c>
      <c r="E139" s="125">
        <v>11</v>
      </c>
      <c r="F139" s="124">
        <v>120000000</v>
      </c>
      <c r="G139" s="128">
        <v>10</v>
      </c>
      <c r="H139" s="122">
        <v>83692771</v>
      </c>
      <c r="I139" s="121">
        <f t="shared" si="1"/>
        <v>0.47619047619047616</v>
      </c>
    </row>
    <row r="140" spans="2:9" ht="13.5" thickBot="1" x14ac:dyDescent="0.25">
      <c r="B140" s="267"/>
      <c r="C140" s="127">
        <v>5873</v>
      </c>
      <c r="D140" s="126" t="s">
        <v>977</v>
      </c>
      <c r="E140" s="134">
        <v>5</v>
      </c>
      <c r="F140" s="124">
        <v>72790000</v>
      </c>
      <c r="G140" s="128">
        <v>2</v>
      </c>
      <c r="H140" s="122">
        <v>28200000</v>
      </c>
      <c r="I140" s="121">
        <f t="shared" si="1"/>
        <v>0.2857142857142857</v>
      </c>
    </row>
    <row r="141" spans="2:9" ht="13.5" thickBot="1" x14ac:dyDescent="0.25">
      <c r="B141" s="267"/>
      <c r="C141" s="127">
        <v>5885</v>
      </c>
      <c r="D141" s="126" t="s">
        <v>87</v>
      </c>
      <c r="E141" s="125">
        <v>100</v>
      </c>
      <c r="F141" s="124">
        <v>1288423193</v>
      </c>
      <c r="G141" s="123">
        <v>28</v>
      </c>
      <c r="H141" s="122">
        <v>332172965</v>
      </c>
      <c r="I141" s="121">
        <f t="shared" si="1"/>
        <v>0.21875</v>
      </c>
    </row>
    <row r="142" spans="2:9" ht="13.5" thickBot="1" x14ac:dyDescent="0.25">
      <c r="B142" s="267"/>
      <c r="C142" s="127">
        <v>5887</v>
      </c>
      <c r="D142" s="126" t="s">
        <v>88</v>
      </c>
      <c r="E142" s="125">
        <v>252</v>
      </c>
      <c r="F142" s="124">
        <v>4447925640</v>
      </c>
      <c r="G142" s="123">
        <v>70</v>
      </c>
      <c r="H142" s="122">
        <v>1325235679</v>
      </c>
      <c r="I142" s="121">
        <f t="shared" ref="I142:I205" si="2">+G142/(G142+E142)</f>
        <v>0.21739130434782608</v>
      </c>
    </row>
    <row r="143" spans="2:9" ht="13.5" thickBot="1" x14ac:dyDescent="0.25">
      <c r="B143" s="267"/>
      <c r="C143" s="127">
        <v>5890</v>
      </c>
      <c r="D143" s="126" t="s">
        <v>89</v>
      </c>
      <c r="E143" s="125">
        <v>314</v>
      </c>
      <c r="F143" s="124">
        <v>3555955109</v>
      </c>
      <c r="G143" s="123">
        <v>136</v>
      </c>
      <c r="H143" s="122">
        <v>1445160538</v>
      </c>
      <c r="I143" s="121">
        <f t="shared" si="2"/>
        <v>0.30222222222222223</v>
      </c>
    </row>
    <row r="144" spans="2:9" ht="13.5" thickBot="1" x14ac:dyDescent="0.25">
      <c r="B144" s="267"/>
      <c r="C144" s="127">
        <v>5893</v>
      </c>
      <c r="D144" s="126" t="s">
        <v>90</v>
      </c>
      <c r="E144" s="125">
        <v>101</v>
      </c>
      <c r="F144" s="124">
        <v>2110370694</v>
      </c>
      <c r="G144" s="123">
        <v>55</v>
      </c>
      <c r="H144" s="122">
        <v>1047311882</v>
      </c>
      <c r="I144" s="121">
        <f t="shared" si="2"/>
        <v>0.35256410256410259</v>
      </c>
    </row>
    <row r="145" spans="2:9" ht="13.5" thickBot="1" x14ac:dyDescent="0.25">
      <c r="B145" s="268"/>
      <c r="C145" s="127">
        <v>5895</v>
      </c>
      <c r="D145" s="126" t="s">
        <v>91</v>
      </c>
      <c r="E145" s="125">
        <v>212</v>
      </c>
      <c r="F145" s="124">
        <v>4341127825</v>
      </c>
      <c r="G145" s="123">
        <v>137</v>
      </c>
      <c r="H145" s="122">
        <v>2935842840</v>
      </c>
      <c r="I145" s="121">
        <f t="shared" si="2"/>
        <v>0.39255014326647564</v>
      </c>
    </row>
    <row r="146" spans="2:9" ht="13.5" thickBot="1" x14ac:dyDescent="0.25">
      <c r="B146" s="266" t="s">
        <v>697</v>
      </c>
      <c r="C146" s="269" t="s">
        <v>1001</v>
      </c>
      <c r="D146" s="270"/>
      <c r="E146" s="133">
        <v>2074</v>
      </c>
      <c r="F146" s="132">
        <v>38433017213</v>
      </c>
      <c r="G146" s="131">
        <v>1149</v>
      </c>
      <c r="H146" s="130">
        <v>19351751994</v>
      </c>
      <c r="I146" s="129">
        <f t="shared" si="2"/>
        <v>0.35650015513496741</v>
      </c>
    </row>
    <row r="147" spans="2:9" ht="13.5" thickBot="1" x14ac:dyDescent="0.25">
      <c r="B147" s="267"/>
      <c r="C147" s="127">
        <v>81001</v>
      </c>
      <c r="D147" s="126" t="s">
        <v>697</v>
      </c>
      <c r="E147" s="125">
        <v>205</v>
      </c>
      <c r="F147" s="124">
        <v>3733238730</v>
      </c>
      <c r="G147" s="123">
        <v>133</v>
      </c>
      <c r="H147" s="122">
        <v>2034104818</v>
      </c>
      <c r="I147" s="121">
        <f t="shared" si="2"/>
        <v>0.39349112426035504</v>
      </c>
    </row>
    <row r="148" spans="2:9" ht="13.5" thickBot="1" x14ac:dyDescent="0.25">
      <c r="B148" s="267"/>
      <c r="C148" s="127">
        <v>81065</v>
      </c>
      <c r="D148" s="126" t="s">
        <v>698</v>
      </c>
      <c r="E148" s="125">
        <v>483</v>
      </c>
      <c r="F148" s="124">
        <v>8988093175</v>
      </c>
      <c r="G148" s="123">
        <v>255</v>
      </c>
      <c r="H148" s="122">
        <v>4262906111</v>
      </c>
      <c r="I148" s="121">
        <f t="shared" si="2"/>
        <v>0.34552845528455284</v>
      </c>
    </row>
    <row r="149" spans="2:9" ht="13.5" thickBot="1" x14ac:dyDescent="0.25">
      <c r="B149" s="267"/>
      <c r="C149" s="127">
        <v>81220</v>
      </c>
      <c r="D149" s="126" t="s">
        <v>699</v>
      </c>
      <c r="E149" s="125">
        <v>80</v>
      </c>
      <c r="F149" s="124">
        <v>1394995829</v>
      </c>
      <c r="G149" s="123">
        <v>38</v>
      </c>
      <c r="H149" s="122">
        <v>620808454</v>
      </c>
      <c r="I149" s="121">
        <f t="shared" si="2"/>
        <v>0.32203389830508472</v>
      </c>
    </row>
    <row r="150" spans="2:9" ht="13.5" thickBot="1" x14ac:dyDescent="0.25">
      <c r="B150" s="267"/>
      <c r="C150" s="127">
        <v>81300</v>
      </c>
      <c r="D150" s="126" t="s">
        <v>700</v>
      </c>
      <c r="E150" s="125">
        <v>257</v>
      </c>
      <c r="F150" s="124">
        <v>4595898422</v>
      </c>
      <c r="G150" s="123">
        <v>125</v>
      </c>
      <c r="H150" s="122">
        <v>1965084744</v>
      </c>
      <c r="I150" s="121">
        <f t="shared" si="2"/>
        <v>0.32722513089005234</v>
      </c>
    </row>
    <row r="151" spans="2:9" ht="13.5" thickBot="1" x14ac:dyDescent="0.25">
      <c r="B151" s="267"/>
      <c r="C151" s="127">
        <v>81591</v>
      </c>
      <c r="D151" s="126" t="s">
        <v>701</v>
      </c>
      <c r="E151" s="125">
        <v>97</v>
      </c>
      <c r="F151" s="124">
        <v>1982430921</v>
      </c>
      <c r="G151" s="123">
        <v>63</v>
      </c>
      <c r="H151" s="122">
        <v>1101389521</v>
      </c>
      <c r="I151" s="121">
        <f t="shared" si="2"/>
        <v>0.39374999999999999</v>
      </c>
    </row>
    <row r="152" spans="2:9" ht="13.5" thickBot="1" x14ac:dyDescent="0.25">
      <c r="B152" s="267"/>
      <c r="C152" s="127">
        <v>81736</v>
      </c>
      <c r="D152" s="126" t="s">
        <v>702</v>
      </c>
      <c r="E152" s="125">
        <v>347</v>
      </c>
      <c r="F152" s="124">
        <v>5540222089</v>
      </c>
      <c r="G152" s="123">
        <v>171</v>
      </c>
      <c r="H152" s="122">
        <v>2652552077</v>
      </c>
      <c r="I152" s="121">
        <f t="shared" si="2"/>
        <v>0.33011583011583012</v>
      </c>
    </row>
    <row r="153" spans="2:9" ht="13.5" thickBot="1" x14ac:dyDescent="0.25">
      <c r="B153" s="268"/>
      <c r="C153" s="127">
        <v>81794</v>
      </c>
      <c r="D153" s="126" t="s">
        <v>703</v>
      </c>
      <c r="E153" s="125">
        <v>605</v>
      </c>
      <c r="F153" s="124">
        <v>12198138047</v>
      </c>
      <c r="G153" s="123">
        <v>364</v>
      </c>
      <c r="H153" s="122">
        <v>6714906269</v>
      </c>
      <c r="I153" s="121">
        <f t="shared" si="2"/>
        <v>0.37564499484004127</v>
      </c>
    </row>
    <row r="154" spans="2:9" ht="13.5" thickBot="1" x14ac:dyDescent="0.25">
      <c r="B154" s="266" t="s">
        <v>92</v>
      </c>
      <c r="C154" s="269" t="s">
        <v>1001</v>
      </c>
      <c r="D154" s="270"/>
      <c r="E154" s="133">
        <v>763</v>
      </c>
      <c r="F154" s="132">
        <v>9271490643</v>
      </c>
      <c r="G154" s="131">
        <v>505</v>
      </c>
      <c r="H154" s="130">
        <v>6055436482</v>
      </c>
      <c r="I154" s="129">
        <f t="shared" si="2"/>
        <v>0.39826498422712936</v>
      </c>
    </row>
    <row r="155" spans="2:9" ht="13.5" thickBot="1" x14ac:dyDescent="0.25">
      <c r="B155" s="267"/>
      <c r="C155" s="127">
        <v>8078</v>
      </c>
      <c r="D155" s="126" t="s">
        <v>1108</v>
      </c>
      <c r="E155" s="134">
        <v>22</v>
      </c>
      <c r="F155" s="124">
        <v>259141730</v>
      </c>
      <c r="G155" s="123">
        <v>36</v>
      </c>
      <c r="H155" s="122">
        <v>438942470</v>
      </c>
      <c r="I155" s="121">
        <f t="shared" si="2"/>
        <v>0.62068965517241381</v>
      </c>
    </row>
    <row r="156" spans="2:9" ht="13.5" thickBot="1" x14ac:dyDescent="0.25">
      <c r="B156" s="267"/>
      <c r="C156" s="127">
        <v>8001</v>
      </c>
      <c r="D156" s="126" t="s">
        <v>1107</v>
      </c>
      <c r="E156" s="125">
        <v>10</v>
      </c>
      <c r="F156" s="124">
        <v>178595144</v>
      </c>
      <c r="G156" s="123">
        <v>18</v>
      </c>
      <c r="H156" s="122">
        <v>212799000</v>
      </c>
      <c r="I156" s="121">
        <f t="shared" si="2"/>
        <v>0.6428571428571429</v>
      </c>
    </row>
    <row r="157" spans="2:9" ht="13.5" thickBot="1" x14ac:dyDescent="0.25">
      <c r="B157" s="267"/>
      <c r="C157" s="127">
        <v>8137</v>
      </c>
      <c r="D157" s="126" t="s">
        <v>93</v>
      </c>
      <c r="E157" s="125">
        <v>39</v>
      </c>
      <c r="F157" s="124">
        <v>598227940</v>
      </c>
      <c r="G157" s="123">
        <v>12</v>
      </c>
      <c r="H157" s="122">
        <v>214748429</v>
      </c>
      <c r="I157" s="121">
        <f t="shared" si="2"/>
        <v>0.23529411764705882</v>
      </c>
    </row>
    <row r="158" spans="2:9" ht="13.5" thickBot="1" x14ac:dyDescent="0.25">
      <c r="B158" s="267"/>
      <c r="C158" s="127">
        <v>8141</v>
      </c>
      <c r="D158" s="126" t="s">
        <v>753</v>
      </c>
      <c r="E158" s="125">
        <v>90</v>
      </c>
      <c r="F158" s="124">
        <v>1163112236</v>
      </c>
      <c r="G158" s="123">
        <v>66</v>
      </c>
      <c r="H158" s="122">
        <v>736165973</v>
      </c>
      <c r="I158" s="121">
        <f t="shared" si="2"/>
        <v>0.42307692307692307</v>
      </c>
    </row>
    <row r="159" spans="2:9" ht="13.5" thickBot="1" x14ac:dyDescent="0.25">
      <c r="B159" s="267"/>
      <c r="C159" s="127">
        <v>8296</v>
      </c>
      <c r="D159" s="126" t="s">
        <v>1106</v>
      </c>
      <c r="E159" s="125">
        <v>16</v>
      </c>
      <c r="F159" s="124">
        <v>199500000</v>
      </c>
      <c r="G159" s="128">
        <v>15</v>
      </c>
      <c r="H159" s="122">
        <v>150700000</v>
      </c>
      <c r="I159" s="121">
        <f t="shared" si="2"/>
        <v>0.4838709677419355</v>
      </c>
    </row>
    <row r="160" spans="2:9" ht="13.5" thickBot="1" x14ac:dyDescent="0.25">
      <c r="B160" s="267"/>
      <c r="C160" s="127">
        <v>8372</v>
      </c>
      <c r="D160" s="126" t="s">
        <v>94</v>
      </c>
      <c r="E160" s="125">
        <v>55</v>
      </c>
      <c r="F160" s="124">
        <v>590736991</v>
      </c>
      <c r="G160" s="123">
        <v>40</v>
      </c>
      <c r="H160" s="122">
        <v>383744822</v>
      </c>
      <c r="I160" s="121">
        <f t="shared" si="2"/>
        <v>0.42105263157894735</v>
      </c>
    </row>
    <row r="161" spans="2:9" ht="13.5" thickBot="1" x14ac:dyDescent="0.25">
      <c r="B161" s="267"/>
      <c r="C161" s="127">
        <v>8421</v>
      </c>
      <c r="D161" s="126" t="s">
        <v>95</v>
      </c>
      <c r="E161" s="125">
        <v>90</v>
      </c>
      <c r="F161" s="124">
        <v>776048902</v>
      </c>
      <c r="G161" s="123">
        <v>20</v>
      </c>
      <c r="H161" s="122">
        <v>201814725</v>
      </c>
      <c r="I161" s="121">
        <f t="shared" si="2"/>
        <v>0.18181818181818182</v>
      </c>
    </row>
    <row r="162" spans="2:9" ht="13.5" thickBot="1" x14ac:dyDescent="0.25">
      <c r="B162" s="267"/>
      <c r="C162" s="127">
        <v>8433</v>
      </c>
      <c r="D162" s="126" t="s">
        <v>96</v>
      </c>
      <c r="E162" s="125">
        <v>14</v>
      </c>
      <c r="F162" s="124">
        <v>179051689</v>
      </c>
      <c r="G162" s="123">
        <v>19</v>
      </c>
      <c r="H162" s="122">
        <v>230618107</v>
      </c>
      <c r="I162" s="121">
        <f t="shared" si="2"/>
        <v>0.5757575757575758</v>
      </c>
    </row>
    <row r="163" spans="2:9" ht="13.5" thickBot="1" x14ac:dyDescent="0.25">
      <c r="B163" s="267"/>
      <c r="C163" s="127">
        <v>8436</v>
      </c>
      <c r="D163" s="126" t="s">
        <v>97</v>
      </c>
      <c r="E163" s="125">
        <v>66</v>
      </c>
      <c r="F163" s="124">
        <v>748974328</v>
      </c>
      <c r="G163" s="123">
        <v>24</v>
      </c>
      <c r="H163" s="122">
        <v>287698551</v>
      </c>
      <c r="I163" s="121">
        <f t="shared" si="2"/>
        <v>0.26666666666666666</v>
      </c>
    </row>
    <row r="164" spans="2:9" ht="13.5" thickBot="1" x14ac:dyDescent="0.25">
      <c r="B164" s="267"/>
      <c r="C164" s="127">
        <v>8520</v>
      </c>
      <c r="D164" s="126" t="s">
        <v>754</v>
      </c>
      <c r="E164" s="134">
        <v>7</v>
      </c>
      <c r="F164" s="124">
        <v>101520708</v>
      </c>
      <c r="G164" s="123">
        <v>10</v>
      </c>
      <c r="H164" s="122">
        <v>102459893</v>
      </c>
      <c r="I164" s="121">
        <f t="shared" si="2"/>
        <v>0.58823529411764708</v>
      </c>
    </row>
    <row r="165" spans="2:9" ht="13.5" thickBot="1" x14ac:dyDescent="0.25">
      <c r="B165" s="267"/>
      <c r="C165" s="127">
        <v>8549</v>
      </c>
      <c r="D165" s="126" t="s">
        <v>98</v>
      </c>
      <c r="E165" s="125">
        <v>18</v>
      </c>
      <c r="F165" s="124">
        <v>202622435</v>
      </c>
      <c r="G165" s="128">
        <v>10</v>
      </c>
      <c r="H165" s="122">
        <v>153100000</v>
      </c>
      <c r="I165" s="121">
        <f t="shared" si="2"/>
        <v>0.35714285714285715</v>
      </c>
    </row>
    <row r="166" spans="2:9" ht="13.5" thickBot="1" x14ac:dyDescent="0.25">
      <c r="B166" s="267"/>
      <c r="C166" s="127">
        <v>8558</v>
      </c>
      <c r="D166" s="126" t="s">
        <v>1105</v>
      </c>
      <c r="E166" s="125">
        <v>18</v>
      </c>
      <c r="F166" s="124">
        <v>179930850</v>
      </c>
      <c r="G166" s="123">
        <v>12</v>
      </c>
      <c r="H166" s="122">
        <v>108500000</v>
      </c>
      <c r="I166" s="121">
        <f t="shared" si="2"/>
        <v>0.4</v>
      </c>
    </row>
    <row r="167" spans="2:9" ht="13.5" thickBot="1" x14ac:dyDescent="0.25">
      <c r="B167" s="267"/>
      <c r="C167" s="127">
        <v>8560</v>
      </c>
      <c r="D167" s="126" t="s">
        <v>99</v>
      </c>
      <c r="E167" s="125">
        <v>20</v>
      </c>
      <c r="F167" s="124">
        <v>235479985</v>
      </c>
      <c r="G167" s="123">
        <v>14</v>
      </c>
      <c r="H167" s="122">
        <v>179443384</v>
      </c>
      <c r="I167" s="121">
        <f t="shared" si="2"/>
        <v>0.41176470588235292</v>
      </c>
    </row>
    <row r="168" spans="2:9" ht="13.5" thickBot="1" x14ac:dyDescent="0.25">
      <c r="B168" s="267"/>
      <c r="C168" s="127">
        <v>8573</v>
      </c>
      <c r="D168" s="126" t="s">
        <v>100</v>
      </c>
      <c r="E168" s="125">
        <v>7</v>
      </c>
      <c r="F168" s="124">
        <v>79333000</v>
      </c>
      <c r="G168" s="123">
        <v>6</v>
      </c>
      <c r="H168" s="122">
        <v>67446670</v>
      </c>
      <c r="I168" s="121">
        <f t="shared" si="2"/>
        <v>0.46153846153846156</v>
      </c>
    </row>
    <row r="169" spans="2:9" ht="13.5" thickBot="1" x14ac:dyDescent="0.25">
      <c r="B169" s="267"/>
      <c r="C169" s="127">
        <v>8606</v>
      </c>
      <c r="D169" s="126" t="s">
        <v>101</v>
      </c>
      <c r="E169" s="125">
        <v>126</v>
      </c>
      <c r="F169" s="124">
        <v>1665582547</v>
      </c>
      <c r="G169" s="123">
        <v>70</v>
      </c>
      <c r="H169" s="122">
        <v>976438905</v>
      </c>
      <c r="I169" s="121">
        <f t="shared" si="2"/>
        <v>0.35714285714285715</v>
      </c>
    </row>
    <row r="170" spans="2:9" ht="13.5" thickBot="1" x14ac:dyDescent="0.25">
      <c r="B170" s="267"/>
      <c r="C170" s="127">
        <v>8634</v>
      </c>
      <c r="D170" s="126" t="s">
        <v>1104</v>
      </c>
      <c r="E170" s="134">
        <v>5</v>
      </c>
      <c r="F170" s="124">
        <v>48182409</v>
      </c>
      <c r="G170" s="128">
        <v>6</v>
      </c>
      <c r="H170" s="122">
        <v>52213000</v>
      </c>
      <c r="I170" s="121">
        <f t="shared" si="2"/>
        <v>0.54545454545454541</v>
      </c>
    </row>
    <row r="171" spans="2:9" ht="13.5" thickBot="1" x14ac:dyDescent="0.25">
      <c r="B171" s="267"/>
      <c r="C171" s="127">
        <v>8638</v>
      </c>
      <c r="D171" s="126" t="s">
        <v>68</v>
      </c>
      <c r="E171" s="125">
        <v>86</v>
      </c>
      <c r="F171" s="124">
        <v>1167611162</v>
      </c>
      <c r="G171" s="123">
        <v>75</v>
      </c>
      <c r="H171" s="122">
        <v>1039756568</v>
      </c>
      <c r="I171" s="121">
        <f t="shared" si="2"/>
        <v>0.46583850931677018</v>
      </c>
    </row>
    <row r="172" spans="2:9" ht="13.5" thickBot="1" x14ac:dyDescent="0.25">
      <c r="B172" s="267"/>
      <c r="C172" s="127">
        <v>8675</v>
      </c>
      <c r="D172" s="126" t="s">
        <v>755</v>
      </c>
      <c r="E172" s="134">
        <v>12</v>
      </c>
      <c r="F172" s="124">
        <v>201999809</v>
      </c>
      <c r="G172" s="123">
        <v>5</v>
      </c>
      <c r="H172" s="122">
        <v>58110000</v>
      </c>
      <c r="I172" s="121">
        <f t="shared" si="2"/>
        <v>0.29411764705882354</v>
      </c>
    </row>
    <row r="173" spans="2:9" ht="13.5" thickBot="1" x14ac:dyDescent="0.25">
      <c r="B173" s="267"/>
      <c r="C173" s="127">
        <v>8685</v>
      </c>
      <c r="D173" s="126" t="s">
        <v>756</v>
      </c>
      <c r="E173" s="125">
        <v>16</v>
      </c>
      <c r="F173" s="124">
        <v>172750000</v>
      </c>
      <c r="G173" s="123">
        <v>10</v>
      </c>
      <c r="H173" s="122">
        <v>72330000</v>
      </c>
      <c r="I173" s="121">
        <f t="shared" si="2"/>
        <v>0.38461538461538464</v>
      </c>
    </row>
    <row r="174" spans="2:9" ht="13.5" thickBot="1" x14ac:dyDescent="0.25">
      <c r="B174" s="267"/>
      <c r="C174" s="127">
        <v>8758</v>
      </c>
      <c r="D174" s="126" t="s">
        <v>102</v>
      </c>
      <c r="E174" s="125">
        <v>13</v>
      </c>
      <c r="F174" s="124">
        <v>159100000</v>
      </c>
      <c r="G174" s="128">
        <v>7</v>
      </c>
      <c r="H174" s="122">
        <v>82100000</v>
      </c>
      <c r="I174" s="121">
        <f t="shared" si="2"/>
        <v>0.35</v>
      </c>
    </row>
    <row r="175" spans="2:9" ht="13.5" thickBot="1" x14ac:dyDescent="0.25">
      <c r="B175" s="267"/>
      <c r="C175" s="127">
        <v>8770</v>
      </c>
      <c r="D175" s="126" t="s">
        <v>1103</v>
      </c>
      <c r="E175" s="125">
        <v>8</v>
      </c>
      <c r="F175" s="124">
        <v>58585612</v>
      </c>
      <c r="G175" s="128">
        <v>3</v>
      </c>
      <c r="H175" s="122">
        <v>50000000</v>
      </c>
      <c r="I175" s="121">
        <f t="shared" si="2"/>
        <v>0.27272727272727271</v>
      </c>
    </row>
    <row r="176" spans="2:9" ht="13.5" thickBot="1" x14ac:dyDescent="0.25">
      <c r="B176" s="267"/>
      <c r="C176" s="127">
        <v>8832</v>
      </c>
      <c r="D176" s="126" t="s">
        <v>103</v>
      </c>
      <c r="E176" s="134">
        <v>14</v>
      </c>
      <c r="F176" s="124">
        <v>172203166</v>
      </c>
      <c r="G176" s="123">
        <v>5</v>
      </c>
      <c r="H176" s="122">
        <v>54200000</v>
      </c>
      <c r="I176" s="121">
        <f t="shared" si="2"/>
        <v>0.26315789473684209</v>
      </c>
    </row>
    <row r="177" spans="2:9" ht="13.5" thickBot="1" x14ac:dyDescent="0.25">
      <c r="B177" s="268"/>
      <c r="C177" s="127">
        <v>8849</v>
      </c>
      <c r="D177" s="126" t="s">
        <v>1102</v>
      </c>
      <c r="E177" s="134">
        <v>11</v>
      </c>
      <c r="F177" s="124">
        <v>133200000</v>
      </c>
      <c r="G177" s="123">
        <v>22</v>
      </c>
      <c r="H177" s="122">
        <v>202105985</v>
      </c>
      <c r="I177" s="121">
        <f t="shared" si="2"/>
        <v>0.66666666666666663</v>
      </c>
    </row>
    <row r="178" spans="2:9" ht="13.5" thickBot="1" x14ac:dyDescent="0.25">
      <c r="B178" s="266" t="s">
        <v>104</v>
      </c>
      <c r="C178" s="269" t="s">
        <v>1001</v>
      </c>
      <c r="D178" s="270"/>
      <c r="E178" s="133">
        <v>397</v>
      </c>
      <c r="F178" s="132">
        <v>7018701986</v>
      </c>
      <c r="G178" s="131">
        <v>207</v>
      </c>
      <c r="H178" s="130">
        <v>3533719967</v>
      </c>
      <c r="I178" s="129">
        <f t="shared" si="2"/>
        <v>0.34271523178807944</v>
      </c>
    </row>
    <row r="179" spans="2:9" ht="13.5" thickBot="1" x14ac:dyDescent="0.25">
      <c r="B179" s="268"/>
      <c r="C179" s="127">
        <v>11001</v>
      </c>
      <c r="D179" s="126" t="s">
        <v>104</v>
      </c>
      <c r="E179" s="125">
        <v>397</v>
      </c>
      <c r="F179" s="124">
        <v>7018701986</v>
      </c>
      <c r="G179" s="123">
        <v>207</v>
      </c>
      <c r="H179" s="122">
        <v>3533719967</v>
      </c>
      <c r="I179" s="121">
        <f t="shared" si="2"/>
        <v>0.34271523178807944</v>
      </c>
    </row>
    <row r="180" spans="2:9" ht="13.5" thickBot="1" x14ac:dyDescent="0.25">
      <c r="B180" s="266" t="s">
        <v>105</v>
      </c>
      <c r="C180" s="269" t="s">
        <v>1001</v>
      </c>
      <c r="D180" s="270"/>
      <c r="E180" s="133">
        <v>4464</v>
      </c>
      <c r="F180" s="132">
        <v>78009856909</v>
      </c>
      <c r="G180" s="131">
        <v>2549</v>
      </c>
      <c r="H180" s="130">
        <v>44049446741</v>
      </c>
      <c r="I180" s="129">
        <f t="shared" si="2"/>
        <v>0.36346784542991589</v>
      </c>
    </row>
    <row r="181" spans="2:9" ht="13.5" thickBot="1" x14ac:dyDescent="0.25">
      <c r="B181" s="267"/>
      <c r="C181" s="127">
        <v>13006</v>
      </c>
      <c r="D181" s="126" t="s">
        <v>107</v>
      </c>
      <c r="E181" s="125">
        <v>451</v>
      </c>
      <c r="F181" s="124">
        <v>8165323765</v>
      </c>
      <c r="G181" s="123">
        <v>238</v>
      </c>
      <c r="H181" s="122">
        <v>4227491041</v>
      </c>
      <c r="I181" s="121">
        <f t="shared" si="2"/>
        <v>0.34542815674891147</v>
      </c>
    </row>
    <row r="182" spans="2:9" ht="13.5" thickBot="1" x14ac:dyDescent="0.25">
      <c r="B182" s="267"/>
      <c r="C182" s="127">
        <v>13030</v>
      </c>
      <c r="D182" s="126" t="s">
        <v>108</v>
      </c>
      <c r="E182" s="125">
        <v>55</v>
      </c>
      <c r="F182" s="124">
        <v>1318792360</v>
      </c>
      <c r="G182" s="123">
        <v>43</v>
      </c>
      <c r="H182" s="122">
        <v>1105500915</v>
      </c>
      <c r="I182" s="121">
        <f t="shared" si="2"/>
        <v>0.43877551020408162</v>
      </c>
    </row>
    <row r="183" spans="2:9" ht="13.5" thickBot="1" x14ac:dyDescent="0.25">
      <c r="B183" s="267"/>
      <c r="C183" s="127">
        <v>13042</v>
      </c>
      <c r="D183" s="126" t="s">
        <v>757</v>
      </c>
      <c r="E183" s="125">
        <v>44</v>
      </c>
      <c r="F183" s="124">
        <v>956466980</v>
      </c>
      <c r="G183" s="128">
        <v>23</v>
      </c>
      <c r="H183" s="122">
        <v>522311686</v>
      </c>
      <c r="I183" s="121">
        <f t="shared" si="2"/>
        <v>0.34328358208955223</v>
      </c>
    </row>
    <row r="184" spans="2:9" ht="13.5" thickBot="1" x14ac:dyDescent="0.25">
      <c r="B184" s="267"/>
      <c r="C184" s="127">
        <v>13052</v>
      </c>
      <c r="D184" s="126" t="s">
        <v>109</v>
      </c>
      <c r="E184" s="125">
        <v>72</v>
      </c>
      <c r="F184" s="124">
        <v>1167493082</v>
      </c>
      <c r="G184" s="123">
        <v>39</v>
      </c>
      <c r="H184" s="122">
        <v>558541560</v>
      </c>
      <c r="I184" s="121">
        <f t="shared" si="2"/>
        <v>0.35135135135135137</v>
      </c>
    </row>
    <row r="185" spans="2:9" ht="13.5" thickBot="1" x14ac:dyDescent="0.25">
      <c r="B185" s="267"/>
      <c r="C185" s="127">
        <v>13062</v>
      </c>
      <c r="D185" s="126" t="s">
        <v>110</v>
      </c>
      <c r="E185" s="125">
        <v>81</v>
      </c>
      <c r="F185" s="124">
        <v>1282225592</v>
      </c>
      <c r="G185" s="123">
        <v>68</v>
      </c>
      <c r="H185" s="122">
        <v>1257826387</v>
      </c>
      <c r="I185" s="121">
        <f t="shared" si="2"/>
        <v>0.4563758389261745</v>
      </c>
    </row>
    <row r="186" spans="2:9" ht="13.5" thickBot="1" x14ac:dyDescent="0.25">
      <c r="B186" s="267"/>
      <c r="C186" s="127">
        <v>13074</v>
      </c>
      <c r="D186" s="126" t="s">
        <v>758</v>
      </c>
      <c r="E186" s="125">
        <v>112</v>
      </c>
      <c r="F186" s="124">
        <v>2889749211</v>
      </c>
      <c r="G186" s="123">
        <v>93</v>
      </c>
      <c r="H186" s="122">
        <v>2366828114</v>
      </c>
      <c r="I186" s="121">
        <f t="shared" si="2"/>
        <v>0.45365853658536587</v>
      </c>
    </row>
    <row r="187" spans="2:9" ht="13.5" thickBot="1" x14ac:dyDescent="0.25">
      <c r="B187" s="267"/>
      <c r="C187" s="127">
        <v>13140</v>
      </c>
      <c r="D187" s="126" t="s">
        <v>111</v>
      </c>
      <c r="E187" s="125">
        <v>43</v>
      </c>
      <c r="F187" s="124">
        <v>817559552</v>
      </c>
      <c r="G187" s="123">
        <v>43</v>
      </c>
      <c r="H187" s="122">
        <v>765983145</v>
      </c>
      <c r="I187" s="121">
        <f t="shared" si="2"/>
        <v>0.5</v>
      </c>
    </row>
    <row r="188" spans="2:9" ht="13.5" thickBot="1" x14ac:dyDescent="0.25">
      <c r="B188" s="267"/>
      <c r="C188" s="127">
        <v>13160</v>
      </c>
      <c r="D188" s="126" t="s">
        <v>759</v>
      </c>
      <c r="E188" s="125">
        <v>96</v>
      </c>
      <c r="F188" s="124">
        <v>1911489126</v>
      </c>
      <c r="G188" s="123">
        <v>50</v>
      </c>
      <c r="H188" s="122">
        <v>903063745</v>
      </c>
      <c r="I188" s="121">
        <f t="shared" si="2"/>
        <v>0.34246575342465752</v>
      </c>
    </row>
    <row r="189" spans="2:9" ht="13.5" thickBot="1" x14ac:dyDescent="0.25">
      <c r="B189" s="267"/>
      <c r="C189" s="127">
        <v>13001</v>
      </c>
      <c r="D189" s="126" t="s">
        <v>106</v>
      </c>
      <c r="E189" s="125">
        <v>156</v>
      </c>
      <c r="F189" s="124">
        <v>2477334303</v>
      </c>
      <c r="G189" s="123">
        <v>56</v>
      </c>
      <c r="H189" s="122">
        <v>914518321</v>
      </c>
      <c r="I189" s="121">
        <f t="shared" si="2"/>
        <v>0.26415094339622641</v>
      </c>
    </row>
    <row r="190" spans="2:9" ht="13.5" thickBot="1" x14ac:dyDescent="0.25">
      <c r="B190" s="267"/>
      <c r="C190" s="127">
        <v>13188</v>
      </c>
      <c r="D190" s="126" t="s">
        <v>112</v>
      </c>
      <c r="E190" s="125">
        <v>10</v>
      </c>
      <c r="F190" s="124">
        <v>202518593</v>
      </c>
      <c r="G190" s="128">
        <v>5</v>
      </c>
      <c r="H190" s="122">
        <v>56100000</v>
      </c>
      <c r="I190" s="121">
        <f t="shared" si="2"/>
        <v>0.33333333333333331</v>
      </c>
    </row>
    <row r="191" spans="2:9" ht="13.5" thickBot="1" x14ac:dyDescent="0.25">
      <c r="B191" s="267"/>
      <c r="C191" s="127">
        <v>13222</v>
      </c>
      <c r="D191" s="126" t="s">
        <v>113</v>
      </c>
      <c r="E191" s="125">
        <v>37</v>
      </c>
      <c r="F191" s="124">
        <v>491644531</v>
      </c>
      <c r="G191" s="128">
        <v>14</v>
      </c>
      <c r="H191" s="122">
        <v>149256562</v>
      </c>
      <c r="I191" s="121">
        <f t="shared" si="2"/>
        <v>0.27450980392156865</v>
      </c>
    </row>
    <row r="192" spans="2:9" ht="13.5" thickBot="1" x14ac:dyDescent="0.25">
      <c r="B192" s="267"/>
      <c r="C192" s="127">
        <v>13212</v>
      </c>
      <c r="D192" s="126" t="s">
        <v>21</v>
      </c>
      <c r="E192" s="125">
        <v>105</v>
      </c>
      <c r="F192" s="124">
        <v>1620521602</v>
      </c>
      <c r="G192" s="123">
        <v>67</v>
      </c>
      <c r="H192" s="122">
        <v>834422731</v>
      </c>
      <c r="I192" s="121">
        <f t="shared" si="2"/>
        <v>0.38953488372093026</v>
      </c>
    </row>
    <row r="193" spans="2:9" ht="13.5" thickBot="1" x14ac:dyDescent="0.25">
      <c r="B193" s="267"/>
      <c r="C193" s="127">
        <v>13244</v>
      </c>
      <c r="D193" s="126" t="s">
        <v>114</v>
      </c>
      <c r="E193" s="125">
        <v>468</v>
      </c>
      <c r="F193" s="124">
        <v>6341359509</v>
      </c>
      <c r="G193" s="123">
        <v>181</v>
      </c>
      <c r="H193" s="122">
        <v>2532928356</v>
      </c>
      <c r="I193" s="121">
        <f t="shared" si="2"/>
        <v>0.27889060092449924</v>
      </c>
    </row>
    <row r="194" spans="2:9" ht="13.5" thickBot="1" x14ac:dyDescent="0.25">
      <c r="B194" s="267"/>
      <c r="C194" s="127">
        <v>13248</v>
      </c>
      <c r="D194" s="126" t="s">
        <v>115</v>
      </c>
      <c r="E194" s="125">
        <v>27</v>
      </c>
      <c r="F194" s="124">
        <v>473902997</v>
      </c>
      <c r="G194" s="123">
        <v>17</v>
      </c>
      <c r="H194" s="122">
        <v>270457237</v>
      </c>
      <c r="I194" s="121">
        <f t="shared" si="2"/>
        <v>0.38636363636363635</v>
      </c>
    </row>
    <row r="195" spans="2:9" ht="13.5" thickBot="1" x14ac:dyDescent="0.25">
      <c r="B195" s="267"/>
      <c r="C195" s="127">
        <v>13268</v>
      </c>
      <c r="D195" s="126" t="s">
        <v>116</v>
      </c>
      <c r="E195" s="125">
        <v>24</v>
      </c>
      <c r="F195" s="124">
        <v>376405574</v>
      </c>
      <c r="G195" s="123">
        <v>15</v>
      </c>
      <c r="H195" s="122">
        <v>239982560</v>
      </c>
      <c r="I195" s="121">
        <f t="shared" si="2"/>
        <v>0.38461538461538464</v>
      </c>
    </row>
    <row r="196" spans="2:9" ht="13.5" thickBot="1" x14ac:dyDescent="0.25">
      <c r="B196" s="267"/>
      <c r="C196" s="127">
        <v>13300</v>
      </c>
      <c r="D196" s="126" t="s">
        <v>117</v>
      </c>
      <c r="E196" s="125">
        <v>33</v>
      </c>
      <c r="F196" s="124">
        <v>745476205</v>
      </c>
      <c r="G196" s="123">
        <v>33</v>
      </c>
      <c r="H196" s="122">
        <v>804447069</v>
      </c>
      <c r="I196" s="121">
        <f t="shared" si="2"/>
        <v>0.5</v>
      </c>
    </row>
    <row r="197" spans="2:9" ht="13.5" thickBot="1" x14ac:dyDescent="0.25">
      <c r="B197" s="267"/>
      <c r="C197" s="127">
        <v>13430</v>
      </c>
      <c r="D197" s="126" t="s">
        <v>118</v>
      </c>
      <c r="E197" s="125">
        <v>179</v>
      </c>
      <c r="F197" s="124">
        <v>2894470843</v>
      </c>
      <c r="G197" s="123">
        <v>83</v>
      </c>
      <c r="H197" s="122">
        <v>1185822667</v>
      </c>
      <c r="I197" s="121">
        <f t="shared" si="2"/>
        <v>0.31679389312977096</v>
      </c>
    </row>
    <row r="198" spans="2:9" ht="13.5" thickBot="1" x14ac:dyDescent="0.25">
      <c r="B198" s="267"/>
      <c r="C198" s="127">
        <v>13433</v>
      </c>
      <c r="D198" s="126" t="s">
        <v>119</v>
      </c>
      <c r="E198" s="125">
        <v>78</v>
      </c>
      <c r="F198" s="124">
        <v>1214279067</v>
      </c>
      <c r="G198" s="123">
        <v>53</v>
      </c>
      <c r="H198" s="122">
        <v>623726289</v>
      </c>
      <c r="I198" s="121">
        <f t="shared" si="2"/>
        <v>0.40458015267175573</v>
      </c>
    </row>
    <row r="199" spans="2:9" ht="13.5" thickBot="1" x14ac:dyDescent="0.25">
      <c r="B199" s="267"/>
      <c r="C199" s="127">
        <v>13440</v>
      </c>
      <c r="D199" s="126" t="s">
        <v>760</v>
      </c>
      <c r="E199" s="125">
        <v>41</v>
      </c>
      <c r="F199" s="124">
        <v>761990235</v>
      </c>
      <c r="G199" s="123">
        <v>19</v>
      </c>
      <c r="H199" s="122">
        <v>307173843</v>
      </c>
      <c r="I199" s="121">
        <f t="shared" si="2"/>
        <v>0.31666666666666665</v>
      </c>
    </row>
    <row r="200" spans="2:9" ht="13.5" thickBot="1" x14ac:dyDescent="0.25">
      <c r="B200" s="267"/>
      <c r="C200" s="127">
        <v>13442</v>
      </c>
      <c r="D200" s="126" t="s">
        <v>120</v>
      </c>
      <c r="E200" s="125">
        <v>251</v>
      </c>
      <c r="F200" s="124">
        <v>3697640403</v>
      </c>
      <c r="G200" s="123">
        <v>219</v>
      </c>
      <c r="H200" s="122">
        <v>3545547833</v>
      </c>
      <c r="I200" s="121">
        <f t="shared" si="2"/>
        <v>0.46595744680851064</v>
      </c>
    </row>
    <row r="201" spans="2:9" ht="13.5" thickBot="1" x14ac:dyDescent="0.25">
      <c r="B201" s="267"/>
      <c r="C201" s="127">
        <v>13458</v>
      </c>
      <c r="D201" s="126" t="s">
        <v>121</v>
      </c>
      <c r="E201" s="125">
        <v>41</v>
      </c>
      <c r="F201" s="124">
        <v>713114454</v>
      </c>
      <c r="G201" s="123">
        <v>17</v>
      </c>
      <c r="H201" s="122">
        <v>361730252</v>
      </c>
      <c r="I201" s="121">
        <f t="shared" si="2"/>
        <v>0.29310344827586204</v>
      </c>
    </row>
    <row r="202" spans="2:9" ht="13.5" thickBot="1" x14ac:dyDescent="0.25">
      <c r="B202" s="267"/>
      <c r="C202" s="127">
        <v>13473</v>
      </c>
      <c r="D202" s="126" t="s">
        <v>122</v>
      </c>
      <c r="E202" s="125">
        <v>218</v>
      </c>
      <c r="F202" s="124">
        <v>4777258230</v>
      </c>
      <c r="G202" s="123">
        <v>158</v>
      </c>
      <c r="H202" s="122">
        <v>3172204209</v>
      </c>
      <c r="I202" s="121">
        <f t="shared" si="2"/>
        <v>0.42021276595744683</v>
      </c>
    </row>
    <row r="203" spans="2:9" ht="13.5" thickBot="1" x14ac:dyDescent="0.25">
      <c r="B203" s="267"/>
      <c r="C203" s="127">
        <v>13490</v>
      </c>
      <c r="D203" s="126" t="s">
        <v>123</v>
      </c>
      <c r="E203" s="125">
        <v>15</v>
      </c>
      <c r="F203" s="124">
        <v>487724752</v>
      </c>
      <c r="G203" s="128">
        <v>14</v>
      </c>
      <c r="H203" s="122">
        <v>271442380</v>
      </c>
      <c r="I203" s="121">
        <f t="shared" si="2"/>
        <v>0.48275862068965519</v>
      </c>
    </row>
    <row r="204" spans="2:9" ht="13.5" thickBot="1" x14ac:dyDescent="0.25">
      <c r="B204" s="267"/>
      <c r="C204" s="127">
        <v>13549</v>
      </c>
      <c r="D204" s="126" t="s">
        <v>124</v>
      </c>
      <c r="E204" s="125">
        <v>122</v>
      </c>
      <c r="F204" s="124">
        <v>2538265996</v>
      </c>
      <c r="G204" s="123">
        <v>62</v>
      </c>
      <c r="H204" s="122">
        <v>1155918346</v>
      </c>
      <c r="I204" s="121">
        <f t="shared" si="2"/>
        <v>0.33695652173913043</v>
      </c>
    </row>
    <row r="205" spans="2:9" ht="13.5" thickBot="1" x14ac:dyDescent="0.25">
      <c r="B205" s="267"/>
      <c r="C205" s="127">
        <v>13580</v>
      </c>
      <c r="D205" s="126" t="s">
        <v>762</v>
      </c>
      <c r="E205" s="134">
        <v>7</v>
      </c>
      <c r="F205" s="124">
        <v>123810000</v>
      </c>
      <c r="G205" s="123">
        <v>9</v>
      </c>
      <c r="H205" s="122">
        <v>171266560</v>
      </c>
      <c r="I205" s="121">
        <f t="shared" si="2"/>
        <v>0.5625</v>
      </c>
    </row>
    <row r="206" spans="2:9" ht="13.5" thickBot="1" x14ac:dyDescent="0.25">
      <c r="B206" s="267"/>
      <c r="C206" s="127">
        <v>13600</v>
      </c>
      <c r="D206" s="126" t="s">
        <v>125</v>
      </c>
      <c r="E206" s="125">
        <v>41</v>
      </c>
      <c r="F206" s="124">
        <v>720390650</v>
      </c>
      <c r="G206" s="123">
        <v>41</v>
      </c>
      <c r="H206" s="122">
        <v>787353662</v>
      </c>
      <c r="I206" s="121">
        <f t="shared" ref="I206:I269" si="3">+G206/(G206+E206)</f>
        <v>0.5</v>
      </c>
    </row>
    <row r="207" spans="2:9" ht="13.5" thickBot="1" x14ac:dyDescent="0.25">
      <c r="B207" s="267"/>
      <c r="C207" s="127">
        <v>13620</v>
      </c>
      <c r="D207" s="126" t="s">
        <v>763</v>
      </c>
      <c r="E207" s="125">
        <v>10</v>
      </c>
      <c r="F207" s="124">
        <v>133991570</v>
      </c>
      <c r="G207" s="123">
        <v>6</v>
      </c>
      <c r="H207" s="122">
        <v>96200000</v>
      </c>
      <c r="I207" s="121">
        <f t="shared" si="3"/>
        <v>0.375</v>
      </c>
    </row>
    <row r="208" spans="2:9" ht="13.5" thickBot="1" x14ac:dyDescent="0.25">
      <c r="B208" s="267"/>
      <c r="C208" s="127">
        <v>13647</v>
      </c>
      <c r="D208" s="126" t="s">
        <v>126</v>
      </c>
      <c r="E208" s="125">
        <v>36</v>
      </c>
      <c r="F208" s="124">
        <v>518323725</v>
      </c>
      <c r="G208" s="123">
        <v>16</v>
      </c>
      <c r="H208" s="122">
        <v>205199616</v>
      </c>
      <c r="I208" s="121">
        <f t="shared" si="3"/>
        <v>0.30769230769230771</v>
      </c>
    </row>
    <row r="209" spans="2:9" ht="13.5" thickBot="1" x14ac:dyDescent="0.25">
      <c r="B209" s="267"/>
      <c r="C209" s="127">
        <v>13650</v>
      </c>
      <c r="D209" s="126" t="s">
        <v>764</v>
      </c>
      <c r="E209" s="125">
        <v>43</v>
      </c>
      <c r="F209" s="124">
        <v>808859331</v>
      </c>
      <c r="G209" s="123">
        <v>19</v>
      </c>
      <c r="H209" s="122">
        <v>177646112</v>
      </c>
      <c r="I209" s="121">
        <f t="shared" si="3"/>
        <v>0.30645161290322581</v>
      </c>
    </row>
    <row r="210" spans="2:9" ht="13.5" thickBot="1" x14ac:dyDescent="0.25">
      <c r="B210" s="267"/>
      <c r="C210" s="127">
        <v>13654</v>
      </c>
      <c r="D210" s="126" t="s">
        <v>127</v>
      </c>
      <c r="E210" s="125">
        <v>205</v>
      </c>
      <c r="F210" s="124">
        <v>2828336932</v>
      </c>
      <c r="G210" s="123">
        <v>170</v>
      </c>
      <c r="H210" s="122">
        <v>2338441325</v>
      </c>
      <c r="I210" s="121">
        <f t="shared" si="3"/>
        <v>0.45333333333333331</v>
      </c>
    </row>
    <row r="211" spans="2:9" ht="13.5" thickBot="1" x14ac:dyDescent="0.25">
      <c r="B211" s="267"/>
      <c r="C211" s="127">
        <v>13655</v>
      </c>
      <c r="D211" s="126" t="s">
        <v>128</v>
      </c>
      <c r="E211" s="125">
        <v>61</v>
      </c>
      <c r="F211" s="124">
        <v>1150085328</v>
      </c>
      <c r="G211" s="123">
        <v>47</v>
      </c>
      <c r="H211" s="122">
        <v>855443220</v>
      </c>
      <c r="I211" s="121">
        <f t="shared" si="3"/>
        <v>0.43518518518518517</v>
      </c>
    </row>
    <row r="212" spans="2:9" ht="13.5" thickBot="1" x14ac:dyDescent="0.25">
      <c r="B212" s="267"/>
      <c r="C212" s="127">
        <v>13657</v>
      </c>
      <c r="D212" s="126" t="s">
        <v>129</v>
      </c>
      <c r="E212" s="125">
        <v>156</v>
      </c>
      <c r="F212" s="124">
        <v>2025841676</v>
      </c>
      <c r="G212" s="123">
        <v>55</v>
      </c>
      <c r="H212" s="122">
        <v>768526001</v>
      </c>
      <c r="I212" s="121">
        <f t="shared" si="3"/>
        <v>0.26066350710900477</v>
      </c>
    </row>
    <row r="213" spans="2:9" ht="13.5" thickBot="1" x14ac:dyDescent="0.25">
      <c r="B213" s="267"/>
      <c r="C213" s="127">
        <v>13667</v>
      </c>
      <c r="D213" s="126" t="s">
        <v>130</v>
      </c>
      <c r="E213" s="125">
        <v>67</v>
      </c>
      <c r="F213" s="124">
        <v>1460267036</v>
      </c>
      <c r="G213" s="123">
        <v>43</v>
      </c>
      <c r="H213" s="122">
        <v>1004904270</v>
      </c>
      <c r="I213" s="121">
        <f t="shared" si="3"/>
        <v>0.39090909090909093</v>
      </c>
    </row>
    <row r="214" spans="2:9" ht="13.5" thickBot="1" x14ac:dyDescent="0.25">
      <c r="B214" s="267"/>
      <c r="C214" s="127">
        <v>13670</v>
      </c>
      <c r="D214" s="126" t="s">
        <v>131</v>
      </c>
      <c r="E214" s="125">
        <v>204</v>
      </c>
      <c r="F214" s="124">
        <v>3614170042</v>
      </c>
      <c r="G214" s="123">
        <v>110</v>
      </c>
      <c r="H214" s="122">
        <v>1834001556</v>
      </c>
      <c r="I214" s="121">
        <f t="shared" si="3"/>
        <v>0.3503184713375796</v>
      </c>
    </row>
    <row r="215" spans="2:9" ht="13.5" thickBot="1" x14ac:dyDescent="0.25">
      <c r="B215" s="267"/>
      <c r="C215" s="127">
        <v>13673</v>
      </c>
      <c r="D215" s="126" t="s">
        <v>132</v>
      </c>
      <c r="E215" s="125">
        <v>16</v>
      </c>
      <c r="F215" s="124">
        <v>289591571</v>
      </c>
      <c r="G215" s="128">
        <v>7</v>
      </c>
      <c r="H215" s="122">
        <v>95104262</v>
      </c>
      <c r="I215" s="121">
        <f t="shared" si="3"/>
        <v>0.30434782608695654</v>
      </c>
    </row>
    <row r="216" spans="2:9" ht="13.5" thickBot="1" x14ac:dyDescent="0.25">
      <c r="B216" s="267"/>
      <c r="C216" s="127">
        <v>13468</v>
      </c>
      <c r="D216" s="126" t="s">
        <v>761</v>
      </c>
      <c r="E216" s="125">
        <v>117</v>
      </c>
      <c r="F216" s="124">
        <v>1831991394</v>
      </c>
      <c r="G216" s="123">
        <v>55</v>
      </c>
      <c r="H216" s="122">
        <v>693928408</v>
      </c>
      <c r="I216" s="121">
        <f t="shared" si="3"/>
        <v>0.31976744186046513</v>
      </c>
    </row>
    <row r="217" spans="2:9" ht="13.5" thickBot="1" x14ac:dyDescent="0.25">
      <c r="B217" s="267"/>
      <c r="C217" s="127">
        <v>13683</v>
      </c>
      <c r="D217" s="126" t="s">
        <v>133</v>
      </c>
      <c r="E217" s="125">
        <v>23</v>
      </c>
      <c r="F217" s="124">
        <v>295371279</v>
      </c>
      <c r="G217" s="128">
        <v>11</v>
      </c>
      <c r="H217" s="122">
        <v>133400000</v>
      </c>
      <c r="I217" s="121">
        <f t="shared" si="3"/>
        <v>0.3235294117647059</v>
      </c>
    </row>
    <row r="218" spans="2:9" ht="13.5" thickBot="1" x14ac:dyDescent="0.25">
      <c r="B218" s="267"/>
      <c r="C218" s="127">
        <v>13688</v>
      </c>
      <c r="D218" s="126" t="s">
        <v>736</v>
      </c>
      <c r="E218" s="125">
        <v>317</v>
      </c>
      <c r="F218" s="124">
        <v>6193488398</v>
      </c>
      <c r="G218" s="123">
        <v>160</v>
      </c>
      <c r="H218" s="122">
        <v>2845771390</v>
      </c>
      <c r="I218" s="121">
        <f t="shared" si="3"/>
        <v>0.33542976939203356</v>
      </c>
    </row>
    <row r="219" spans="2:9" ht="13.5" thickBot="1" x14ac:dyDescent="0.25">
      <c r="B219" s="267"/>
      <c r="C219" s="127">
        <v>13744</v>
      </c>
      <c r="D219" s="126" t="s">
        <v>737</v>
      </c>
      <c r="E219" s="125">
        <v>175</v>
      </c>
      <c r="F219" s="124">
        <v>4068991846</v>
      </c>
      <c r="G219" s="123">
        <v>88</v>
      </c>
      <c r="H219" s="122">
        <v>2192574810</v>
      </c>
      <c r="I219" s="121">
        <f t="shared" si="3"/>
        <v>0.33460076045627374</v>
      </c>
    </row>
    <row r="220" spans="2:9" ht="13.5" thickBot="1" x14ac:dyDescent="0.25">
      <c r="B220" s="267"/>
      <c r="C220" s="127">
        <v>13760</v>
      </c>
      <c r="D220" s="126" t="s">
        <v>1101</v>
      </c>
      <c r="E220" s="134">
        <v>7</v>
      </c>
      <c r="F220" s="124">
        <v>113000000</v>
      </c>
      <c r="G220" s="128">
        <v>1</v>
      </c>
      <c r="H220" s="122">
        <v>10000000</v>
      </c>
      <c r="I220" s="121">
        <f t="shared" si="3"/>
        <v>0.125</v>
      </c>
    </row>
    <row r="221" spans="2:9" ht="13.5" thickBot="1" x14ac:dyDescent="0.25">
      <c r="B221" s="267"/>
      <c r="C221" s="127">
        <v>13780</v>
      </c>
      <c r="D221" s="126" t="s">
        <v>765</v>
      </c>
      <c r="E221" s="125">
        <v>23</v>
      </c>
      <c r="F221" s="124">
        <v>356329771</v>
      </c>
      <c r="G221" s="123">
        <v>10</v>
      </c>
      <c r="H221" s="122">
        <v>137010000</v>
      </c>
      <c r="I221" s="121">
        <f t="shared" si="3"/>
        <v>0.30303030303030304</v>
      </c>
    </row>
    <row r="222" spans="2:9" ht="13.5" thickBot="1" x14ac:dyDescent="0.25">
      <c r="B222" s="267"/>
      <c r="C222" s="127">
        <v>13810</v>
      </c>
      <c r="D222" s="126" t="s">
        <v>134</v>
      </c>
      <c r="E222" s="125">
        <v>81</v>
      </c>
      <c r="F222" s="124">
        <v>1757621046</v>
      </c>
      <c r="G222" s="123">
        <v>42</v>
      </c>
      <c r="H222" s="122">
        <v>847884876</v>
      </c>
      <c r="I222" s="121">
        <f t="shared" si="3"/>
        <v>0.34146341463414637</v>
      </c>
    </row>
    <row r="223" spans="2:9" ht="13.5" thickBot="1" x14ac:dyDescent="0.25">
      <c r="B223" s="267"/>
      <c r="C223" s="127">
        <v>13836</v>
      </c>
      <c r="D223" s="126" t="s">
        <v>135</v>
      </c>
      <c r="E223" s="125">
        <v>26</v>
      </c>
      <c r="F223" s="124">
        <v>293665540</v>
      </c>
      <c r="G223" s="123">
        <v>16</v>
      </c>
      <c r="H223" s="122">
        <v>184200000</v>
      </c>
      <c r="I223" s="121">
        <f t="shared" si="3"/>
        <v>0.38095238095238093</v>
      </c>
    </row>
    <row r="224" spans="2:9" ht="13.5" thickBot="1" x14ac:dyDescent="0.25">
      <c r="B224" s="267"/>
      <c r="C224" s="127">
        <v>13838</v>
      </c>
      <c r="D224" s="126" t="s">
        <v>766</v>
      </c>
      <c r="E224" s="125">
        <v>19</v>
      </c>
      <c r="F224" s="124">
        <v>239944000</v>
      </c>
      <c r="G224" s="123">
        <v>9</v>
      </c>
      <c r="H224" s="122">
        <v>113314000</v>
      </c>
      <c r="I224" s="121">
        <f t="shared" si="3"/>
        <v>0.32142857142857145</v>
      </c>
    </row>
    <row r="225" spans="2:9" ht="13.5" thickBot="1" x14ac:dyDescent="0.25">
      <c r="B225" s="267"/>
      <c r="C225" s="127">
        <v>13873</v>
      </c>
      <c r="D225" s="126" t="s">
        <v>136</v>
      </c>
      <c r="E225" s="125">
        <v>34</v>
      </c>
      <c r="F225" s="124">
        <v>455655760</v>
      </c>
      <c r="G225" s="123">
        <v>9</v>
      </c>
      <c r="H225" s="122">
        <v>135100000</v>
      </c>
      <c r="I225" s="121">
        <f t="shared" si="3"/>
        <v>0.20930232558139536</v>
      </c>
    </row>
    <row r="226" spans="2:9" ht="13.5" thickBot="1" x14ac:dyDescent="0.25">
      <c r="B226" s="268"/>
      <c r="C226" s="127">
        <v>13894</v>
      </c>
      <c r="D226" s="126" t="s">
        <v>767</v>
      </c>
      <c r="E226" s="134">
        <v>37</v>
      </c>
      <c r="F226" s="124">
        <v>407123052</v>
      </c>
      <c r="G226" s="128">
        <v>15</v>
      </c>
      <c r="H226" s="122">
        <v>288951425</v>
      </c>
      <c r="I226" s="121">
        <f t="shared" si="3"/>
        <v>0.28846153846153844</v>
      </c>
    </row>
    <row r="227" spans="2:9" ht="13.5" thickBot="1" x14ac:dyDescent="0.25">
      <c r="B227" s="266" t="s">
        <v>137</v>
      </c>
      <c r="C227" s="269" t="s">
        <v>1001</v>
      </c>
      <c r="D227" s="270"/>
      <c r="E227" s="133">
        <v>22586</v>
      </c>
      <c r="F227" s="132">
        <v>349848578219</v>
      </c>
      <c r="G227" s="131">
        <v>16857</v>
      </c>
      <c r="H227" s="130">
        <v>243763540258</v>
      </c>
      <c r="I227" s="129">
        <f t="shared" si="3"/>
        <v>0.42737621377684254</v>
      </c>
    </row>
    <row r="228" spans="2:9" ht="13.5" thickBot="1" x14ac:dyDescent="0.25">
      <c r="B228" s="267"/>
      <c r="C228" s="127">
        <v>15022</v>
      </c>
      <c r="D228" s="126" t="s">
        <v>139</v>
      </c>
      <c r="E228" s="125">
        <v>70</v>
      </c>
      <c r="F228" s="124">
        <v>847767831</v>
      </c>
      <c r="G228" s="123">
        <v>42</v>
      </c>
      <c r="H228" s="122">
        <v>454176627</v>
      </c>
      <c r="I228" s="121">
        <f t="shared" si="3"/>
        <v>0.375</v>
      </c>
    </row>
    <row r="229" spans="2:9" ht="13.5" thickBot="1" x14ac:dyDescent="0.25">
      <c r="B229" s="267"/>
      <c r="C229" s="127">
        <v>15047</v>
      </c>
      <c r="D229" s="126" t="s">
        <v>140</v>
      </c>
      <c r="E229" s="125">
        <v>751</v>
      </c>
      <c r="F229" s="124">
        <v>14869457569</v>
      </c>
      <c r="G229" s="123">
        <v>780</v>
      </c>
      <c r="H229" s="122">
        <v>15754654505</v>
      </c>
      <c r="I229" s="121">
        <f t="shared" si="3"/>
        <v>0.50947093403004573</v>
      </c>
    </row>
    <row r="230" spans="2:9" ht="13.5" thickBot="1" x14ac:dyDescent="0.25">
      <c r="B230" s="267"/>
      <c r="C230" s="127">
        <v>15051</v>
      </c>
      <c r="D230" s="126" t="s">
        <v>141</v>
      </c>
      <c r="E230" s="125">
        <v>217</v>
      </c>
      <c r="F230" s="124">
        <v>3456604142</v>
      </c>
      <c r="G230" s="123">
        <v>155</v>
      </c>
      <c r="H230" s="122">
        <v>2076242848</v>
      </c>
      <c r="I230" s="121">
        <f t="shared" si="3"/>
        <v>0.41666666666666669</v>
      </c>
    </row>
    <row r="231" spans="2:9" ht="13.5" thickBot="1" x14ac:dyDescent="0.25">
      <c r="B231" s="267"/>
      <c r="C231" s="127">
        <v>15087</v>
      </c>
      <c r="D231" s="126" t="s">
        <v>142</v>
      </c>
      <c r="E231" s="125">
        <v>276</v>
      </c>
      <c r="F231" s="124">
        <v>5067725283</v>
      </c>
      <c r="G231" s="123">
        <v>290</v>
      </c>
      <c r="H231" s="122">
        <v>4530064142</v>
      </c>
      <c r="I231" s="121">
        <f t="shared" si="3"/>
        <v>0.51236749116607772</v>
      </c>
    </row>
    <row r="232" spans="2:9" ht="13.5" thickBot="1" x14ac:dyDescent="0.25">
      <c r="B232" s="267"/>
      <c r="C232" s="127">
        <v>15090</v>
      </c>
      <c r="D232" s="126" t="s">
        <v>879</v>
      </c>
      <c r="E232" s="125">
        <v>69</v>
      </c>
      <c r="F232" s="124">
        <v>873454467</v>
      </c>
      <c r="G232" s="128">
        <v>55</v>
      </c>
      <c r="H232" s="122">
        <v>775939006</v>
      </c>
      <c r="I232" s="121">
        <f t="shared" si="3"/>
        <v>0.44354838709677419</v>
      </c>
    </row>
    <row r="233" spans="2:9" ht="13.5" thickBot="1" x14ac:dyDescent="0.25">
      <c r="B233" s="267"/>
      <c r="C233" s="127">
        <v>15092</v>
      </c>
      <c r="D233" s="126" t="s">
        <v>143</v>
      </c>
      <c r="E233" s="125">
        <v>61</v>
      </c>
      <c r="F233" s="124">
        <v>1053352022</v>
      </c>
      <c r="G233" s="123">
        <v>39</v>
      </c>
      <c r="H233" s="122">
        <v>666925236</v>
      </c>
      <c r="I233" s="121">
        <f t="shared" si="3"/>
        <v>0.39</v>
      </c>
    </row>
    <row r="234" spans="2:9" ht="13.5" thickBot="1" x14ac:dyDescent="0.25">
      <c r="B234" s="267"/>
      <c r="C234" s="127">
        <v>15097</v>
      </c>
      <c r="D234" s="126" t="s">
        <v>144</v>
      </c>
      <c r="E234" s="125">
        <v>149</v>
      </c>
      <c r="F234" s="124">
        <v>1934823790</v>
      </c>
      <c r="G234" s="123">
        <v>75</v>
      </c>
      <c r="H234" s="122">
        <v>976642116</v>
      </c>
      <c r="I234" s="121">
        <f t="shared" si="3"/>
        <v>0.33482142857142855</v>
      </c>
    </row>
    <row r="235" spans="2:9" ht="13.5" thickBot="1" x14ac:dyDescent="0.25">
      <c r="B235" s="267"/>
      <c r="C235" s="127">
        <v>15104</v>
      </c>
      <c r="D235" s="126" t="s">
        <v>137</v>
      </c>
      <c r="E235" s="125">
        <v>186</v>
      </c>
      <c r="F235" s="124">
        <v>2702655033</v>
      </c>
      <c r="G235" s="123">
        <v>126</v>
      </c>
      <c r="H235" s="122">
        <v>1519527845</v>
      </c>
      <c r="I235" s="121">
        <f t="shared" si="3"/>
        <v>0.40384615384615385</v>
      </c>
    </row>
    <row r="236" spans="2:9" ht="13.5" thickBot="1" x14ac:dyDescent="0.25">
      <c r="B236" s="267"/>
      <c r="C236" s="127">
        <v>15106</v>
      </c>
      <c r="D236" s="126" t="s">
        <v>39</v>
      </c>
      <c r="E236" s="125">
        <v>70</v>
      </c>
      <c r="F236" s="124">
        <v>919254497</v>
      </c>
      <c r="G236" s="123">
        <v>71</v>
      </c>
      <c r="H236" s="122">
        <v>885475781</v>
      </c>
      <c r="I236" s="121">
        <f t="shared" si="3"/>
        <v>0.50354609929078009</v>
      </c>
    </row>
    <row r="237" spans="2:9" ht="13.5" thickBot="1" x14ac:dyDescent="0.25">
      <c r="B237" s="267"/>
      <c r="C237" s="127">
        <v>15109</v>
      </c>
      <c r="D237" s="126" t="s">
        <v>295</v>
      </c>
      <c r="E237" s="125">
        <v>133</v>
      </c>
      <c r="F237" s="124">
        <v>2048345420</v>
      </c>
      <c r="G237" s="123">
        <v>114</v>
      </c>
      <c r="H237" s="122">
        <v>1611343333</v>
      </c>
      <c r="I237" s="121">
        <f t="shared" si="3"/>
        <v>0.46153846153846156</v>
      </c>
    </row>
    <row r="238" spans="2:9" ht="13.5" thickBot="1" x14ac:dyDescent="0.25">
      <c r="B238" s="267"/>
      <c r="C238" s="127">
        <v>15114</v>
      </c>
      <c r="D238" s="126" t="s">
        <v>1100</v>
      </c>
      <c r="E238" s="125">
        <v>13</v>
      </c>
      <c r="F238" s="124">
        <v>280301792</v>
      </c>
      <c r="G238" s="128">
        <v>12</v>
      </c>
      <c r="H238" s="122">
        <v>259000000</v>
      </c>
      <c r="I238" s="121">
        <f t="shared" si="3"/>
        <v>0.48</v>
      </c>
    </row>
    <row r="239" spans="2:9" ht="13.5" thickBot="1" x14ac:dyDescent="0.25">
      <c r="B239" s="267"/>
      <c r="C239" s="127">
        <v>15131</v>
      </c>
      <c r="D239" s="126" t="s">
        <v>145</v>
      </c>
      <c r="E239" s="125">
        <v>127</v>
      </c>
      <c r="F239" s="124">
        <v>2349428480</v>
      </c>
      <c r="G239" s="123">
        <v>113</v>
      </c>
      <c r="H239" s="122">
        <v>1669034170</v>
      </c>
      <c r="I239" s="121">
        <f t="shared" si="3"/>
        <v>0.47083333333333333</v>
      </c>
    </row>
    <row r="240" spans="2:9" ht="13.5" thickBot="1" x14ac:dyDescent="0.25">
      <c r="B240" s="267"/>
      <c r="C240" s="127">
        <v>15135</v>
      </c>
      <c r="D240" s="126" t="s">
        <v>146</v>
      </c>
      <c r="E240" s="125">
        <v>211</v>
      </c>
      <c r="F240" s="124">
        <v>2650349317</v>
      </c>
      <c r="G240" s="123">
        <v>107</v>
      </c>
      <c r="H240" s="122">
        <v>1233457333</v>
      </c>
      <c r="I240" s="121">
        <f t="shared" si="3"/>
        <v>0.33647798742138363</v>
      </c>
    </row>
    <row r="241" spans="2:9" ht="13.5" thickBot="1" x14ac:dyDescent="0.25">
      <c r="B241" s="267"/>
      <c r="C241" s="127">
        <v>15162</v>
      </c>
      <c r="D241" s="126" t="s">
        <v>147</v>
      </c>
      <c r="E241" s="125">
        <v>133</v>
      </c>
      <c r="F241" s="124">
        <v>2139839141</v>
      </c>
      <c r="G241" s="123">
        <v>112</v>
      </c>
      <c r="H241" s="122">
        <v>1534274082</v>
      </c>
      <c r="I241" s="121">
        <f t="shared" si="3"/>
        <v>0.45714285714285713</v>
      </c>
    </row>
    <row r="242" spans="2:9" ht="13.5" thickBot="1" x14ac:dyDescent="0.25">
      <c r="B242" s="267"/>
      <c r="C242" s="127">
        <v>15172</v>
      </c>
      <c r="D242" s="126" t="s">
        <v>768</v>
      </c>
      <c r="E242" s="125">
        <v>156</v>
      </c>
      <c r="F242" s="124">
        <v>1752055291</v>
      </c>
      <c r="G242" s="123">
        <v>111</v>
      </c>
      <c r="H242" s="122">
        <v>1196375978</v>
      </c>
      <c r="I242" s="121">
        <f t="shared" si="3"/>
        <v>0.4157303370786517</v>
      </c>
    </row>
    <row r="243" spans="2:9" ht="13.5" thickBot="1" x14ac:dyDescent="0.25">
      <c r="B243" s="267"/>
      <c r="C243" s="127">
        <v>15176</v>
      </c>
      <c r="D243" s="126" t="s">
        <v>148</v>
      </c>
      <c r="E243" s="125">
        <v>340</v>
      </c>
      <c r="F243" s="124">
        <v>7869960854</v>
      </c>
      <c r="G243" s="123">
        <v>225</v>
      </c>
      <c r="H243" s="122">
        <v>3353076719</v>
      </c>
      <c r="I243" s="121">
        <f t="shared" si="3"/>
        <v>0.39823008849557523</v>
      </c>
    </row>
    <row r="244" spans="2:9" ht="13.5" thickBot="1" x14ac:dyDescent="0.25">
      <c r="B244" s="267"/>
      <c r="C244" s="127">
        <v>15232</v>
      </c>
      <c r="D244" s="126" t="s">
        <v>158</v>
      </c>
      <c r="E244" s="125">
        <v>385</v>
      </c>
      <c r="F244" s="124">
        <v>6801530269</v>
      </c>
      <c r="G244" s="123">
        <v>309</v>
      </c>
      <c r="H244" s="122">
        <v>5007005835</v>
      </c>
      <c r="I244" s="121">
        <f t="shared" si="3"/>
        <v>0.44524495677233428</v>
      </c>
    </row>
    <row r="245" spans="2:9" ht="13.5" thickBot="1" x14ac:dyDescent="0.25">
      <c r="B245" s="267"/>
      <c r="C245" s="127">
        <v>15180</v>
      </c>
      <c r="D245" s="126" t="s">
        <v>149</v>
      </c>
      <c r="E245" s="125">
        <v>140</v>
      </c>
      <c r="F245" s="124">
        <v>1994181159</v>
      </c>
      <c r="G245" s="123">
        <v>116</v>
      </c>
      <c r="H245" s="122">
        <v>1690648795</v>
      </c>
      <c r="I245" s="121">
        <f t="shared" si="3"/>
        <v>0.453125</v>
      </c>
    </row>
    <row r="246" spans="2:9" ht="13.5" thickBot="1" x14ac:dyDescent="0.25">
      <c r="B246" s="267"/>
      <c r="C246" s="127">
        <v>15183</v>
      </c>
      <c r="D246" s="126" t="s">
        <v>150</v>
      </c>
      <c r="E246" s="125">
        <v>253</v>
      </c>
      <c r="F246" s="124">
        <v>3283856330</v>
      </c>
      <c r="G246" s="123">
        <v>185</v>
      </c>
      <c r="H246" s="122">
        <v>2317441380</v>
      </c>
      <c r="I246" s="121">
        <f t="shared" si="3"/>
        <v>0.4223744292237443</v>
      </c>
    </row>
    <row r="247" spans="2:9" ht="13.5" thickBot="1" x14ac:dyDescent="0.25">
      <c r="B247" s="267"/>
      <c r="C247" s="127">
        <v>15185</v>
      </c>
      <c r="D247" s="126" t="s">
        <v>151</v>
      </c>
      <c r="E247" s="125">
        <v>130</v>
      </c>
      <c r="F247" s="124">
        <v>1649781843</v>
      </c>
      <c r="G247" s="123">
        <v>102</v>
      </c>
      <c r="H247" s="122">
        <v>1002562308</v>
      </c>
      <c r="I247" s="121">
        <f t="shared" si="3"/>
        <v>0.43965517241379309</v>
      </c>
    </row>
    <row r="248" spans="2:9" ht="13.5" thickBot="1" x14ac:dyDescent="0.25">
      <c r="B248" s="267"/>
      <c r="C248" s="127">
        <v>15187</v>
      </c>
      <c r="D248" s="126" t="s">
        <v>152</v>
      </c>
      <c r="E248" s="125">
        <v>82</v>
      </c>
      <c r="F248" s="124">
        <v>1071880834</v>
      </c>
      <c r="G248" s="123">
        <v>55</v>
      </c>
      <c r="H248" s="122">
        <v>703079603</v>
      </c>
      <c r="I248" s="121">
        <f t="shared" si="3"/>
        <v>0.40145985401459855</v>
      </c>
    </row>
    <row r="249" spans="2:9" ht="13.5" thickBot="1" x14ac:dyDescent="0.25">
      <c r="B249" s="267"/>
      <c r="C249" s="127">
        <v>15236</v>
      </c>
      <c r="D249" s="126" t="s">
        <v>771</v>
      </c>
      <c r="E249" s="125">
        <v>78</v>
      </c>
      <c r="F249" s="124">
        <v>1144278724</v>
      </c>
      <c r="G249" s="123">
        <v>38</v>
      </c>
      <c r="H249" s="122">
        <v>453180273</v>
      </c>
      <c r="I249" s="121">
        <f t="shared" si="3"/>
        <v>0.32758620689655171</v>
      </c>
    </row>
    <row r="250" spans="2:9" ht="13.5" thickBot="1" x14ac:dyDescent="0.25">
      <c r="B250" s="267"/>
      <c r="C250" s="127">
        <v>15189</v>
      </c>
      <c r="D250" s="126" t="s">
        <v>153</v>
      </c>
      <c r="E250" s="125">
        <v>221</v>
      </c>
      <c r="F250" s="124">
        <v>4533144174</v>
      </c>
      <c r="G250" s="123">
        <v>110</v>
      </c>
      <c r="H250" s="122">
        <v>1996453673</v>
      </c>
      <c r="I250" s="121">
        <f t="shared" si="3"/>
        <v>0.33232628398791542</v>
      </c>
    </row>
    <row r="251" spans="2:9" ht="13.5" thickBot="1" x14ac:dyDescent="0.25">
      <c r="B251" s="267"/>
      <c r="C251" s="127">
        <v>15204</v>
      </c>
      <c r="D251" s="126" t="s">
        <v>154</v>
      </c>
      <c r="E251" s="125">
        <v>358</v>
      </c>
      <c r="F251" s="124">
        <v>5597685856</v>
      </c>
      <c r="G251" s="123">
        <v>265</v>
      </c>
      <c r="H251" s="122">
        <v>3910639146</v>
      </c>
      <c r="I251" s="121">
        <f t="shared" si="3"/>
        <v>0.42536115569823435</v>
      </c>
    </row>
    <row r="252" spans="2:9" ht="13.5" thickBot="1" x14ac:dyDescent="0.25">
      <c r="B252" s="267"/>
      <c r="C252" s="127">
        <v>15212</v>
      </c>
      <c r="D252" s="126" t="s">
        <v>1099</v>
      </c>
      <c r="E252" s="125">
        <v>71</v>
      </c>
      <c r="F252" s="124">
        <v>1000899368</v>
      </c>
      <c r="G252" s="123">
        <v>56</v>
      </c>
      <c r="H252" s="122">
        <v>770629527</v>
      </c>
      <c r="I252" s="121">
        <f t="shared" si="3"/>
        <v>0.44094488188976377</v>
      </c>
    </row>
    <row r="253" spans="2:9" ht="13.5" thickBot="1" x14ac:dyDescent="0.25">
      <c r="B253" s="267"/>
      <c r="C253" s="127">
        <v>15215</v>
      </c>
      <c r="D253" s="126" t="s">
        <v>769</v>
      </c>
      <c r="E253" s="125">
        <v>51</v>
      </c>
      <c r="F253" s="124">
        <v>1082386035</v>
      </c>
      <c r="G253" s="123">
        <v>50</v>
      </c>
      <c r="H253" s="122">
        <v>933014483</v>
      </c>
      <c r="I253" s="121">
        <f t="shared" si="3"/>
        <v>0.49504950495049505</v>
      </c>
    </row>
    <row r="254" spans="2:9" ht="13.5" thickBot="1" x14ac:dyDescent="0.25">
      <c r="B254" s="267"/>
      <c r="C254" s="127">
        <v>15218</v>
      </c>
      <c r="D254" s="126" t="s">
        <v>155</v>
      </c>
      <c r="E254" s="125">
        <v>169</v>
      </c>
      <c r="F254" s="124">
        <v>2613909191</v>
      </c>
      <c r="G254" s="123">
        <v>124</v>
      </c>
      <c r="H254" s="122">
        <v>2064205834</v>
      </c>
      <c r="I254" s="121">
        <f t="shared" si="3"/>
        <v>0.42320819112627989</v>
      </c>
    </row>
    <row r="255" spans="2:9" ht="13.5" thickBot="1" x14ac:dyDescent="0.25">
      <c r="B255" s="267"/>
      <c r="C255" s="127">
        <v>15223</v>
      </c>
      <c r="D255" s="126" t="s">
        <v>156</v>
      </c>
      <c r="E255" s="125">
        <v>78</v>
      </c>
      <c r="F255" s="124">
        <v>1094774186</v>
      </c>
      <c r="G255" s="123">
        <v>42</v>
      </c>
      <c r="H255" s="122">
        <v>623125706</v>
      </c>
      <c r="I255" s="121">
        <f t="shared" si="3"/>
        <v>0.35</v>
      </c>
    </row>
    <row r="256" spans="2:9" ht="13.5" thickBot="1" x14ac:dyDescent="0.25">
      <c r="B256" s="267"/>
      <c r="C256" s="127">
        <v>15224</v>
      </c>
      <c r="D256" s="126" t="s">
        <v>157</v>
      </c>
      <c r="E256" s="125">
        <v>99</v>
      </c>
      <c r="F256" s="124">
        <v>1361962594</v>
      </c>
      <c r="G256" s="123">
        <v>69</v>
      </c>
      <c r="H256" s="122">
        <v>839481807</v>
      </c>
      <c r="I256" s="121">
        <f t="shared" si="3"/>
        <v>0.4107142857142857</v>
      </c>
    </row>
    <row r="257" spans="2:9" ht="13.5" thickBot="1" x14ac:dyDescent="0.25">
      <c r="B257" s="267"/>
      <c r="C257" s="127">
        <v>15226</v>
      </c>
      <c r="D257" s="126" t="s">
        <v>770</v>
      </c>
      <c r="E257" s="125">
        <v>64</v>
      </c>
      <c r="F257" s="124">
        <v>1073249407</v>
      </c>
      <c r="G257" s="123">
        <v>46</v>
      </c>
      <c r="H257" s="122">
        <v>745973890</v>
      </c>
      <c r="I257" s="121">
        <f t="shared" si="3"/>
        <v>0.41818181818181815</v>
      </c>
    </row>
    <row r="258" spans="2:9" ht="13.5" thickBot="1" x14ac:dyDescent="0.25">
      <c r="B258" s="267"/>
      <c r="C258" s="127">
        <v>15238</v>
      </c>
      <c r="D258" s="126" t="s">
        <v>772</v>
      </c>
      <c r="E258" s="125">
        <v>209</v>
      </c>
      <c r="F258" s="124">
        <v>2994004843</v>
      </c>
      <c r="G258" s="123">
        <v>225</v>
      </c>
      <c r="H258" s="122">
        <v>2497475377</v>
      </c>
      <c r="I258" s="121">
        <f t="shared" si="3"/>
        <v>0.51843317972350234</v>
      </c>
    </row>
    <row r="259" spans="2:9" ht="13.5" thickBot="1" x14ac:dyDescent="0.25">
      <c r="B259" s="267"/>
      <c r="C259" s="127">
        <v>15244</v>
      </c>
      <c r="D259" s="126" t="s">
        <v>159</v>
      </c>
      <c r="E259" s="125">
        <v>274</v>
      </c>
      <c r="F259" s="124">
        <v>4280289709</v>
      </c>
      <c r="G259" s="123">
        <v>162</v>
      </c>
      <c r="H259" s="122">
        <v>2504025915</v>
      </c>
      <c r="I259" s="121">
        <f t="shared" si="3"/>
        <v>0.37155963302752293</v>
      </c>
    </row>
    <row r="260" spans="2:9" ht="13.5" thickBot="1" x14ac:dyDescent="0.25">
      <c r="B260" s="267"/>
      <c r="C260" s="127">
        <v>15248</v>
      </c>
      <c r="D260" s="126" t="s">
        <v>1098</v>
      </c>
      <c r="E260" s="125">
        <v>103</v>
      </c>
      <c r="F260" s="124">
        <v>1513825894</v>
      </c>
      <c r="G260" s="123">
        <v>81</v>
      </c>
      <c r="H260" s="122">
        <v>925513424</v>
      </c>
      <c r="I260" s="121">
        <f t="shared" si="3"/>
        <v>0.44021739130434784</v>
      </c>
    </row>
    <row r="261" spans="2:9" ht="13.5" thickBot="1" x14ac:dyDescent="0.25">
      <c r="B261" s="267"/>
      <c r="C261" s="127">
        <v>15272</v>
      </c>
      <c r="D261" s="126" t="s">
        <v>773</v>
      </c>
      <c r="E261" s="125">
        <v>91</v>
      </c>
      <c r="F261" s="124">
        <v>1662704586</v>
      </c>
      <c r="G261" s="123">
        <v>84</v>
      </c>
      <c r="H261" s="122">
        <v>1432110591</v>
      </c>
      <c r="I261" s="121">
        <f t="shared" si="3"/>
        <v>0.48</v>
      </c>
    </row>
    <row r="262" spans="2:9" ht="13.5" thickBot="1" x14ac:dyDescent="0.25">
      <c r="B262" s="267"/>
      <c r="C262" s="127">
        <v>15276</v>
      </c>
      <c r="D262" s="126" t="s">
        <v>774</v>
      </c>
      <c r="E262" s="125">
        <v>87</v>
      </c>
      <c r="F262" s="124">
        <v>1416231122</v>
      </c>
      <c r="G262" s="123">
        <v>70</v>
      </c>
      <c r="H262" s="122">
        <v>999343748</v>
      </c>
      <c r="I262" s="121">
        <f t="shared" si="3"/>
        <v>0.44585987261146498</v>
      </c>
    </row>
    <row r="263" spans="2:9" ht="13.5" thickBot="1" x14ac:dyDescent="0.25">
      <c r="B263" s="267"/>
      <c r="C263" s="127">
        <v>15293</v>
      </c>
      <c r="D263" s="126" t="s">
        <v>775</v>
      </c>
      <c r="E263" s="125">
        <v>161</v>
      </c>
      <c r="F263" s="124">
        <v>1780401097</v>
      </c>
      <c r="G263" s="123">
        <v>89</v>
      </c>
      <c r="H263" s="122">
        <v>937569410</v>
      </c>
      <c r="I263" s="121">
        <f t="shared" si="3"/>
        <v>0.35599999999999998</v>
      </c>
    </row>
    <row r="264" spans="2:9" ht="13.5" thickBot="1" x14ac:dyDescent="0.25">
      <c r="B264" s="267"/>
      <c r="C264" s="127">
        <v>15296</v>
      </c>
      <c r="D264" s="126" t="s">
        <v>160</v>
      </c>
      <c r="E264" s="125">
        <v>208</v>
      </c>
      <c r="F264" s="124">
        <v>3466244989</v>
      </c>
      <c r="G264" s="123">
        <v>170</v>
      </c>
      <c r="H264" s="122">
        <v>2508811354</v>
      </c>
      <c r="I264" s="121">
        <f t="shared" si="3"/>
        <v>0.44973544973544971</v>
      </c>
    </row>
    <row r="265" spans="2:9" ht="13.5" thickBot="1" x14ac:dyDescent="0.25">
      <c r="B265" s="267"/>
      <c r="C265" s="127">
        <v>15299</v>
      </c>
      <c r="D265" s="126" t="s">
        <v>161</v>
      </c>
      <c r="E265" s="125">
        <v>241</v>
      </c>
      <c r="F265" s="124">
        <v>2999286803</v>
      </c>
      <c r="G265" s="123">
        <v>234</v>
      </c>
      <c r="H265" s="122">
        <v>3170127912</v>
      </c>
      <c r="I265" s="121">
        <f t="shared" si="3"/>
        <v>0.49263157894736842</v>
      </c>
    </row>
    <row r="266" spans="2:9" ht="13.5" thickBot="1" x14ac:dyDescent="0.25">
      <c r="B266" s="267"/>
      <c r="C266" s="127">
        <v>15317</v>
      </c>
      <c r="D266" s="126" t="s">
        <v>1097</v>
      </c>
      <c r="E266" s="125">
        <v>44</v>
      </c>
      <c r="F266" s="124">
        <v>727108051</v>
      </c>
      <c r="G266" s="123">
        <v>27</v>
      </c>
      <c r="H266" s="122">
        <v>288017033</v>
      </c>
      <c r="I266" s="121">
        <f t="shared" si="3"/>
        <v>0.38028169014084506</v>
      </c>
    </row>
    <row r="267" spans="2:9" ht="13.5" thickBot="1" x14ac:dyDescent="0.25">
      <c r="B267" s="267"/>
      <c r="C267" s="127">
        <v>15322</v>
      </c>
      <c r="D267" s="126" t="s">
        <v>776</v>
      </c>
      <c r="E267" s="125">
        <v>104</v>
      </c>
      <c r="F267" s="124">
        <v>1216063193</v>
      </c>
      <c r="G267" s="123">
        <v>60</v>
      </c>
      <c r="H267" s="122">
        <v>565013866</v>
      </c>
      <c r="I267" s="121">
        <f t="shared" si="3"/>
        <v>0.36585365853658536</v>
      </c>
    </row>
    <row r="268" spans="2:9" ht="13.5" thickBot="1" x14ac:dyDescent="0.25">
      <c r="B268" s="267"/>
      <c r="C268" s="127">
        <v>15325</v>
      </c>
      <c r="D268" s="126" t="s">
        <v>777</v>
      </c>
      <c r="E268" s="125">
        <v>107</v>
      </c>
      <c r="F268" s="124">
        <v>1125337677</v>
      </c>
      <c r="G268" s="123">
        <v>57</v>
      </c>
      <c r="H268" s="122">
        <v>589647413</v>
      </c>
      <c r="I268" s="121">
        <f t="shared" si="3"/>
        <v>0.34756097560975607</v>
      </c>
    </row>
    <row r="269" spans="2:9" ht="13.5" thickBot="1" x14ac:dyDescent="0.25">
      <c r="B269" s="267"/>
      <c r="C269" s="127">
        <v>15332</v>
      </c>
      <c r="D269" s="126" t="s">
        <v>162</v>
      </c>
      <c r="E269" s="125">
        <v>180</v>
      </c>
      <c r="F269" s="124">
        <v>2253154667</v>
      </c>
      <c r="G269" s="123">
        <v>104</v>
      </c>
      <c r="H269" s="122">
        <v>1060904965</v>
      </c>
      <c r="I269" s="121">
        <f t="shared" si="3"/>
        <v>0.36619718309859156</v>
      </c>
    </row>
    <row r="270" spans="2:9" ht="13.5" thickBot="1" x14ac:dyDescent="0.25">
      <c r="B270" s="267"/>
      <c r="C270" s="127">
        <v>15362</v>
      </c>
      <c r="D270" s="126" t="s">
        <v>778</v>
      </c>
      <c r="E270" s="125">
        <v>16</v>
      </c>
      <c r="F270" s="124">
        <v>319331958</v>
      </c>
      <c r="G270" s="128">
        <v>19</v>
      </c>
      <c r="H270" s="122">
        <v>247272143</v>
      </c>
      <c r="I270" s="121">
        <f t="shared" ref="I270:I333" si="4">+G270/(G270+E270)</f>
        <v>0.54285714285714282</v>
      </c>
    </row>
    <row r="271" spans="2:9" ht="13.5" thickBot="1" x14ac:dyDescent="0.25">
      <c r="B271" s="267"/>
      <c r="C271" s="127">
        <v>15367</v>
      </c>
      <c r="D271" s="126" t="s">
        <v>163</v>
      </c>
      <c r="E271" s="125">
        <v>209</v>
      </c>
      <c r="F271" s="124">
        <v>2873974106</v>
      </c>
      <c r="G271" s="123">
        <v>132</v>
      </c>
      <c r="H271" s="122">
        <v>1780769741</v>
      </c>
      <c r="I271" s="121">
        <f t="shared" si="4"/>
        <v>0.38709677419354838</v>
      </c>
    </row>
    <row r="272" spans="2:9" ht="13.5" thickBot="1" x14ac:dyDescent="0.25">
      <c r="B272" s="267"/>
      <c r="C272" s="127">
        <v>15368</v>
      </c>
      <c r="D272" s="126" t="s">
        <v>57</v>
      </c>
      <c r="E272" s="125">
        <v>147</v>
      </c>
      <c r="F272" s="124">
        <v>2281009674</v>
      </c>
      <c r="G272" s="123">
        <v>91</v>
      </c>
      <c r="H272" s="122">
        <v>1353309217</v>
      </c>
      <c r="I272" s="121">
        <f t="shared" si="4"/>
        <v>0.38235294117647056</v>
      </c>
    </row>
    <row r="273" spans="2:9" ht="13.5" thickBot="1" x14ac:dyDescent="0.25">
      <c r="B273" s="267"/>
      <c r="C273" s="127">
        <v>15380</v>
      </c>
      <c r="D273" s="126" t="s">
        <v>165</v>
      </c>
      <c r="E273" s="125">
        <v>106</v>
      </c>
      <c r="F273" s="124">
        <v>1584748556</v>
      </c>
      <c r="G273" s="123">
        <v>65</v>
      </c>
      <c r="H273" s="122">
        <v>891580110</v>
      </c>
      <c r="I273" s="121">
        <f t="shared" si="4"/>
        <v>0.38011695906432746</v>
      </c>
    </row>
    <row r="274" spans="2:9" ht="13.5" thickBot="1" x14ac:dyDescent="0.25">
      <c r="B274" s="267"/>
      <c r="C274" s="127">
        <v>15403</v>
      </c>
      <c r="D274" s="126" t="s">
        <v>1096</v>
      </c>
      <c r="E274" s="125">
        <v>106</v>
      </c>
      <c r="F274" s="124">
        <v>2001538642</v>
      </c>
      <c r="G274" s="123">
        <v>92</v>
      </c>
      <c r="H274" s="122">
        <v>1444052199</v>
      </c>
      <c r="I274" s="121">
        <f t="shared" si="4"/>
        <v>0.46464646464646464</v>
      </c>
    </row>
    <row r="275" spans="2:9" ht="13.5" thickBot="1" x14ac:dyDescent="0.25">
      <c r="B275" s="267"/>
      <c r="C275" s="127">
        <v>15401</v>
      </c>
      <c r="D275" s="126" t="s">
        <v>685</v>
      </c>
      <c r="E275" s="125">
        <v>15</v>
      </c>
      <c r="F275" s="124">
        <v>244940697</v>
      </c>
      <c r="G275" s="128">
        <v>13</v>
      </c>
      <c r="H275" s="122">
        <v>133350578</v>
      </c>
      <c r="I275" s="121">
        <f t="shared" si="4"/>
        <v>0.4642857142857143</v>
      </c>
    </row>
    <row r="276" spans="2:9" ht="13.5" thickBot="1" x14ac:dyDescent="0.25">
      <c r="B276" s="267"/>
      <c r="C276" s="127">
        <v>15377</v>
      </c>
      <c r="D276" s="126" t="s">
        <v>164</v>
      </c>
      <c r="E276" s="125">
        <v>164</v>
      </c>
      <c r="F276" s="124">
        <v>2370952989</v>
      </c>
      <c r="G276" s="123">
        <v>93</v>
      </c>
      <c r="H276" s="122">
        <v>1253233756</v>
      </c>
      <c r="I276" s="121">
        <f t="shared" si="4"/>
        <v>0.36186770428015563</v>
      </c>
    </row>
    <row r="277" spans="2:9" ht="13.5" thickBot="1" x14ac:dyDescent="0.25">
      <c r="B277" s="267"/>
      <c r="C277" s="127">
        <v>15425</v>
      </c>
      <c r="D277" s="126" t="s">
        <v>167</v>
      </c>
      <c r="E277" s="125">
        <v>224</v>
      </c>
      <c r="F277" s="124">
        <v>2684005801</v>
      </c>
      <c r="G277" s="123">
        <v>205</v>
      </c>
      <c r="H277" s="122">
        <v>2843901793</v>
      </c>
      <c r="I277" s="121">
        <f t="shared" si="4"/>
        <v>0.47785547785547783</v>
      </c>
    </row>
    <row r="278" spans="2:9" ht="13.5" thickBot="1" x14ac:dyDescent="0.25">
      <c r="B278" s="267"/>
      <c r="C278" s="127">
        <v>15442</v>
      </c>
      <c r="D278" s="126" t="s">
        <v>168</v>
      </c>
      <c r="E278" s="125">
        <v>134</v>
      </c>
      <c r="F278" s="124">
        <v>1624857099</v>
      </c>
      <c r="G278" s="123">
        <v>83</v>
      </c>
      <c r="H278" s="122">
        <v>1184867003</v>
      </c>
      <c r="I278" s="121">
        <f t="shared" si="4"/>
        <v>0.38248847926267282</v>
      </c>
    </row>
    <row r="279" spans="2:9" ht="13.5" thickBot="1" x14ac:dyDescent="0.25">
      <c r="B279" s="267"/>
      <c r="C279" s="127">
        <v>15455</v>
      </c>
      <c r="D279" s="126" t="s">
        <v>732</v>
      </c>
      <c r="E279" s="125">
        <v>257</v>
      </c>
      <c r="F279" s="124">
        <v>4027747887</v>
      </c>
      <c r="G279" s="123">
        <v>177</v>
      </c>
      <c r="H279" s="122">
        <v>2554650873</v>
      </c>
      <c r="I279" s="121">
        <f t="shared" si="4"/>
        <v>0.40783410138248849</v>
      </c>
    </row>
    <row r="280" spans="2:9" ht="13.5" thickBot="1" x14ac:dyDescent="0.25">
      <c r="B280" s="267"/>
      <c r="C280" s="127">
        <v>15464</v>
      </c>
      <c r="D280" s="126" t="s">
        <v>779</v>
      </c>
      <c r="E280" s="125">
        <v>135</v>
      </c>
      <c r="F280" s="124">
        <v>2404532412</v>
      </c>
      <c r="G280" s="123">
        <v>144</v>
      </c>
      <c r="H280" s="122">
        <v>2460981338</v>
      </c>
      <c r="I280" s="121">
        <f t="shared" si="4"/>
        <v>0.5161290322580645</v>
      </c>
    </row>
    <row r="281" spans="2:9" ht="13.5" thickBot="1" x14ac:dyDescent="0.25">
      <c r="B281" s="267"/>
      <c r="C281" s="127">
        <v>15466</v>
      </c>
      <c r="D281" s="126" t="s">
        <v>780</v>
      </c>
      <c r="E281" s="125">
        <v>90</v>
      </c>
      <c r="F281" s="124">
        <v>1500099631</v>
      </c>
      <c r="G281" s="123">
        <v>89</v>
      </c>
      <c r="H281" s="122">
        <v>1274521681</v>
      </c>
      <c r="I281" s="121">
        <f t="shared" si="4"/>
        <v>0.4972067039106145</v>
      </c>
    </row>
    <row r="282" spans="2:9" ht="13.5" thickBot="1" x14ac:dyDescent="0.25">
      <c r="B282" s="267"/>
      <c r="C282" s="127">
        <v>15469</v>
      </c>
      <c r="D282" s="126" t="s">
        <v>169</v>
      </c>
      <c r="E282" s="125">
        <v>318</v>
      </c>
      <c r="F282" s="124">
        <v>3849264179</v>
      </c>
      <c r="G282" s="123">
        <v>223</v>
      </c>
      <c r="H282" s="122">
        <v>2632606972</v>
      </c>
      <c r="I282" s="121">
        <f t="shared" si="4"/>
        <v>0.4121996303142329</v>
      </c>
    </row>
    <row r="283" spans="2:9" ht="13.5" thickBot="1" x14ac:dyDescent="0.25">
      <c r="B283" s="267"/>
      <c r="C283" s="127">
        <v>15476</v>
      </c>
      <c r="D283" s="126" t="s">
        <v>170</v>
      </c>
      <c r="E283" s="125">
        <v>293</v>
      </c>
      <c r="F283" s="124">
        <v>5020390601</v>
      </c>
      <c r="G283" s="123">
        <v>221</v>
      </c>
      <c r="H283" s="122">
        <v>3593088050</v>
      </c>
      <c r="I283" s="121">
        <f t="shared" si="4"/>
        <v>0.42996108949416345</v>
      </c>
    </row>
    <row r="284" spans="2:9" ht="13.5" thickBot="1" x14ac:dyDescent="0.25">
      <c r="B284" s="267"/>
      <c r="C284" s="127">
        <v>15480</v>
      </c>
      <c r="D284" s="126" t="s">
        <v>171</v>
      </c>
      <c r="E284" s="125">
        <v>101</v>
      </c>
      <c r="F284" s="124">
        <v>1362090908</v>
      </c>
      <c r="G284" s="123">
        <v>58</v>
      </c>
      <c r="H284" s="122">
        <v>707831144</v>
      </c>
      <c r="I284" s="121">
        <f t="shared" si="4"/>
        <v>0.36477987421383645</v>
      </c>
    </row>
    <row r="285" spans="2:9" ht="13.5" thickBot="1" x14ac:dyDescent="0.25">
      <c r="B285" s="267"/>
      <c r="C285" s="127">
        <v>15491</v>
      </c>
      <c r="D285" s="126" t="s">
        <v>172</v>
      </c>
      <c r="E285" s="125">
        <v>98</v>
      </c>
      <c r="F285" s="124">
        <v>1752818240</v>
      </c>
      <c r="G285" s="123">
        <v>96</v>
      </c>
      <c r="H285" s="122">
        <v>1433329526</v>
      </c>
      <c r="I285" s="121">
        <f t="shared" si="4"/>
        <v>0.49484536082474229</v>
      </c>
    </row>
    <row r="286" spans="2:9" ht="13.5" thickBot="1" x14ac:dyDescent="0.25">
      <c r="B286" s="267"/>
      <c r="C286" s="127">
        <v>15494</v>
      </c>
      <c r="D286" s="126" t="s">
        <v>173</v>
      </c>
      <c r="E286" s="125">
        <v>273</v>
      </c>
      <c r="F286" s="124">
        <v>3094564431</v>
      </c>
      <c r="G286" s="123">
        <v>166</v>
      </c>
      <c r="H286" s="122">
        <v>1776540031</v>
      </c>
      <c r="I286" s="121">
        <f t="shared" si="4"/>
        <v>0.37813211845102507</v>
      </c>
    </row>
    <row r="287" spans="2:9" ht="13.5" thickBot="1" x14ac:dyDescent="0.25">
      <c r="B287" s="267"/>
      <c r="C287" s="127">
        <v>15500</v>
      </c>
      <c r="D287" s="126" t="s">
        <v>174</v>
      </c>
      <c r="E287" s="125">
        <v>43</v>
      </c>
      <c r="F287" s="124">
        <v>692465105</v>
      </c>
      <c r="G287" s="123">
        <v>71</v>
      </c>
      <c r="H287" s="122">
        <v>965494752</v>
      </c>
      <c r="I287" s="121">
        <f t="shared" si="4"/>
        <v>0.6228070175438597</v>
      </c>
    </row>
    <row r="288" spans="2:9" ht="13.5" thickBot="1" x14ac:dyDescent="0.25">
      <c r="B288" s="267"/>
      <c r="C288" s="127">
        <v>15507</v>
      </c>
      <c r="D288" s="126" t="s">
        <v>781</v>
      </c>
      <c r="E288" s="125">
        <v>163</v>
      </c>
      <c r="F288" s="124">
        <v>2237590397</v>
      </c>
      <c r="G288" s="123">
        <v>141</v>
      </c>
      <c r="H288" s="122">
        <v>1584779005</v>
      </c>
      <c r="I288" s="121">
        <f t="shared" si="4"/>
        <v>0.46381578947368424</v>
      </c>
    </row>
    <row r="289" spans="2:9" ht="13.5" thickBot="1" x14ac:dyDescent="0.25">
      <c r="B289" s="267"/>
      <c r="C289" s="127">
        <v>15511</v>
      </c>
      <c r="D289" s="126" t="s">
        <v>175</v>
      </c>
      <c r="E289" s="125">
        <v>154</v>
      </c>
      <c r="F289" s="124">
        <v>2091012358</v>
      </c>
      <c r="G289" s="123">
        <v>109</v>
      </c>
      <c r="H289" s="122">
        <v>1443202797</v>
      </c>
      <c r="I289" s="121">
        <f t="shared" si="4"/>
        <v>0.4144486692015209</v>
      </c>
    </row>
    <row r="290" spans="2:9" ht="13.5" thickBot="1" x14ac:dyDescent="0.25">
      <c r="B290" s="267"/>
      <c r="C290" s="127">
        <v>15514</v>
      </c>
      <c r="D290" s="126" t="s">
        <v>176</v>
      </c>
      <c r="E290" s="125">
        <v>151</v>
      </c>
      <c r="F290" s="124">
        <v>2743096679</v>
      </c>
      <c r="G290" s="123">
        <v>83</v>
      </c>
      <c r="H290" s="122">
        <v>1273728628</v>
      </c>
      <c r="I290" s="121">
        <f t="shared" si="4"/>
        <v>0.35470085470085472</v>
      </c>
    </row>
    <row r="291" spans="2:9" ht="13.5" thickBot="1" x14ac:dyDescent="0.25">
      <c r="B291" s="267"/>
      <c r="C291" s="127">
        <v>15516</v>
      </c>
      <c r="D291" s="126" t="s">
        <v>177</v>
      </c>
      <c r="E291" s="125">
        <v>333</v>
      </c>
      <c r="F291" s="124">
        <v>5737537661</v>
      </c>
      <c r="G291" s="123">
        <v>276</v>
      </c>
      <c r="H291" s="122">
        <v>3963939774</v>
      </c>
      <c r="I291" s="121">
        <f t="shared" si="4"/>
        <v>0.45320197044334976</v>
      </c>
    </row>
    <row r="292" spans="2:9" ht="13.5" thickBot="1" x14ac:dyDescent="0.25">
      <c r="B292" s="267"/>
      <c r="C292" s="127">
        <v>15518</v>
      </c>
      <c r="D292" s="126" t="s">
        <v>1095</v>
      </c>
      <c r="E292" s="125">
        <v>109</v>
      </c>
      <c r="F292" s="124">
        <v>1445445699</v>
      </c>
      <c r="G292" s="123">
        <v>66</v>
      </c>
      <c r="H292" s="122">
        <v>625081634</v>
      </c>
      <c r="I292" s="121">
        <f t="shared" si="4"/>
        <v>0.37714285714285717</v>
      </c>
    </row>
    <row r="293" spans="2:9" ht="13.5" thickBot="1" x14ac:dyDescent="0.25">
      <c r="B293" s="267"/>
      <c r="C293" s="127">
        <v>15522</v>
      </c>
      <c r="D293" s="126" t="s">
        <v>1094</v>
      </c>
      <c r="E293" s="125">
        <v>65</v>
      </c>
      <c r="F293" s="124">
        <v>824761160</v>
      </c>
      <c r="G293" s="123">
        <v>34</v>
      </c>
      <c r="H293" s="122">
        <v>548388785</v>
      </c>
      <c r="I293" s="121">
        <f t="shared" si="4"/>
        <v>0.34343434343434343</v>
      </c>
    </row>
    <row r="294" spans="2:9" ht="13.5" thickBot="1" x14ac:dyDescent="0.25">
      <c r="B294" s="267"/>
      <c r="C294" s="127">
        <v>15531</v>
      </c>
      <c r="D294" s="126" t="s">
        <v>178</v>
      </c>
      <c r="E294" s="125">
        <v>246</v>
      </c>
      <c r="F294" s="124">
        <v>3343550154</v>
      </c>
      <c r="G294" s="123">
        <v>179</v>
      </c>
      <c r="H294" s="122">
        <v>2345638123</v>
      </c>
      <c r="I294" s="121">
        <f t="shared" si="4"/>
        <v>0.42117647058823532</v>
      </c>
    </row>
    <row r="295" spans="2:9" ht="13.5" thickBot="1" x14ac:dyDescent="0.25">
      <c r="B295" s="267"/>
      <c r="C295" s="127">
        <v>15533</v>
      </c>
      <c r="D295" s="126" t="s">
        <v>179</v>
      </c>
      <c r="E295" s="125">
        <v>56</v>
      </c>
      <c r="F295" s="124">
        <v>885492529</v>
      </c>
      <c r="G295" s="123">
        <v>23</v>
      </c>
      <c r="H295" s="122">
        <v>284033071</v>
      </c>
      <c r="I295" s="121">
        <f t="shared" si="4"/>
        <v>0.29113924050632911</v>
      </c>
    </row>
    <row r="296" spans="2:9" ht="13.5" thickBot="1" x14ac:dyDescent="0.25">
      <c r="B296" s="267"/>
      <c r="C296" s="127">
        <v>15537</v>
      </c>
      <c r="D296" s="126" t="s">
        <v>917</v>
      </c>
      <c r="E296" s="125">
        <v>69</v>
      </c>
      <c r="F296" s="124">
        <v>1252135397</v>
      </c>
      <c r="G296" s="123">
        <v>46</v>
      </c>
      <c r="H296" s="122">
        <v>702555973</v>
      </c>
      <c r="I296" s="121">
        <f t="shared" si="4"/>
        <v>0.4</v>
      </c>
    </row>
    <row r="297" spans="2:9" ht="13.5" thickBot="1" x14ac:dyDescent="0.25">
      <c r="B297" s="267"/>
      <c r="C297" s="127">
        <v>15542</v>
      </c>
      <c r="D297" s="126" t="s">
        <v>180</v>
      </c>
      <c r="E297" s="125">
        <v>354</v>
      </c>
      <c r="F297" s="124">
        <v>6914342960</v>
      </c>
      <c r="G297" s="123">
        <v>247</v>
      </c>
      <c r="H297" s="122">
        <v>4383874672</v>
      </c>
      <c r="I297" s="121">
        <f t="shared" si="4"/>
        <v>0.41098169717138106</v>
      </c>
    </row>
    <row r="298" spans="2:9" ht="13.5" thickBot="1" x14ac:dyDescent="0.25">
      <c r="B298" s="267"/>
      <c r="C298" s="127">
        <v>15550</v>
      </c>
      <c r="D298" s="126" t="s">
        <v>1093</v>
      </c>
      <c r="E298" s="125">
        <v>41</v>
      </c>
      <c r="F298" s="124">
        <v>629145015</v>
      </c>
      <c r="G298" s="123">
        <v>31</v>
      </c>
      <c r="H298" s="122">
        <v>502223393</v>
      </c>
      <c r="I298" s="121">
        <f t="shared" si="4"/>
        <v>0.43055555555555558</v>
      </c>
    </row>
    <row r="299" spans="2:9" ht="13.5" thickBot="1" x14ac:dyDescent="0.25">
      <c r="B299" s="267"/>
      <c r="C299" s="127">
        <v>15572</v>
      </c>
      <c r="D299" s="126" t="s">
        <v>782</v>
      </c>
      <c r="E299" s="125">
        <v>143</v>
      </c>
      <c r="F299" s="124">
        <v>2817798808</v>
      </c>
      <c r="G299" s="123">
        <v>110</v>
      </c>
      <c r="H299" s="122">
        <v>1975663516</v>
      </c>
      <c r="I299" s="121">
        <f t="shared" si="4"/>
        <v>0.43478260869565216</v>
      </c>
    </row>
    <row r="300" spans="2:9" ht="13.5" thickBot="1" x14ac:dyDescent="0.25">
      <c r="B300" s="267"/>
      <c r="C300" s="127">
        <v>15580</v>
      </c>
      <c r="D300" s="126" t="s">
        <v>181</v>
      </c>
      <c r="E300" s="125">
        <v>42</v>
      </c>
      <c r="F300" s="124">
        <v>491643121</v>
      </c>
      <c r="G300" s="123">
        <v>35</v>
      </c>
      <c r="H300" s="122">
        <v>365087439</v>
      </c>
      <c r="I300" s="121">
        <f t="shared" si="4"/>
        <v>0.45454545454545453</v>
      </c>
    </row>
    <row r="301" spans="2:9" ht="13.5" thickBot="1" x14ac:dyDescent="0.25">
      <c r="B301" s="267"/>
      <c r="C301" s="127">
        <v>15599</v>
      </c>
      <c r="D301" s="126" t="s">
        <v>182</v>
      </c>
      <c r="E301" s="125">
        <v>251</v>
      </c>
      <c r="F301" s="124">
        <v>4178980309</v>
      </c>
      <c r="G301" s="123">
        <v>131</v>
      </c>
      <c r="H301" s="122">
        <v>1835054411</v>
      </c>
      <c r="I301" s="121">
        <f t="shared" si="4"/>
        <v>0.34293193717277487</v>
      </c>
    </row>
    <row r="302" spans="2:9" ht="13.5" thickBot="1" x14ac:dyDescent="0.25">
      <c r="B302" s="267"/>
      <c r="C302" s="127">
        <v>15600</v>
      </c>
      <c r="D302" s="126" t="s">
        <v>183</v>
      </c>
      <c r="E302" s="125">
        <v>138</v>
      </c>
      <c r="F302" s="124">
        <v>2188498689</v>
      </c>
      <c r="G302" s="123">
        <v>110</v>
      </c>
      <c r="H302" s="122">
        <v>1775670478</v>
      </c>
      <c r="I302" s="121">
        <f t="shared" si="4"/>
        <v>0.44354838709677419</v>
      </c>
    </row>
    <row r="303" spans="2:9" ht="13.5" thickBot="1" x14ac:dyDescent="0.25">
      <c r="B303" s="267"/>
      <c r="C303" s="127">
        <v>15621</v>
      </c>
      <c r="D303" s="126" t="s">
        <v>184</v>
      </c>
      <c r="E303" s="125">
        <v>93</v>
      </c>
      <c r="F303" s="124">
        <v>1600133117</v>
      </c>
      <c r="G303" s="123">
        <v>57</v>
      </c>
      <c r="H303" s="122">
        <v>949620980</v>
      </c>
      <c r="I303" s="121">
        <f t="shared" si="4"/>
        <v>0.38</v>
      </c>
    </row>
    <row r="304" spans="2:9" ht="13.5" thickBot="1" x14ac:dyDescent="0.25">
      <c r="B304" s="267"/>
      <c r="C304" s="127">
        <v>15632</v>
      </c>
      <c r="D304" s="126" t="s">
        <v>738</v>
      </c>
      <c r="E304" s="125">
        <v>510</v>
      </c>
      <c r="F304" s="124">
        <v>6750776829</v>
      </c>
      <c r="G304" s="123">
        <v>357</v>
      </c>
      <c r="H304" s="122">
        <v>4353089258</v>
      </c>
      <c r="I304" s="121">
        <f t="shared" si="4"/>
        <v>0.41176470588235292</v>
      </c>
    </row>
    <row r="305" spans="2:9" ht="13.5" thickBot="1" x14ac:dyDescent="0.25">
      <c r="B305" s="267"/>
      <c r="C305" s="127">
        <v>15638</v>
      </c>
      <c r="D305" s="126" t="s">
        <v>185</v>
      </c>
      <c r="E305" s="125">
        <v>280</v>
      </c>
      <c r="F305" s="124">
        <v>3904244749</v>
      </c>
      <c r="G305" s="123">
        <v>246</v>
      </c>
      <c r="H305" s="122">
        <v>3133455302</v>
      </c>
      <c r="I305" s="121">
        <f t="shared" si="4"/>
        <v>0.46768060836501901</v>
      </c>
    </row>
    <row r="306" spans="2:9" ht="13.5" thickBot="1" x14ac:dyDescent="0.25">
      <c r="B306" s="267"/>
      <c r="C306" s="127">
        <v>15646</v>
      </c>
      <c r="D306" s="126" t="s">
        <v>186</v>
      </c>
      <c r="E306" s="125">
        <v>432</v>
      </c>
      <c r="F306" s="124">
        <v>6873357705</v>
      </c>
      <c r="G306" s="123">
        <v>314</v>
      </c>
      <c r="H306" s="122">
        <v>4296193551</v>
      </c>
      <c r="I306" s="121">
        <f t="shared" si="4"/>
        <v>0.42091152815013405</v>
      </c>
    </row>
    <row r="307" spans="2:9" ht="13.5" thickBot="1" x14ac:dyDescent="0.25">
      <c r="B307" s="267"/>
      <c r="C307" s="127">
        <v>15660</v>
      </c>
      <c r="D307" s="126" t="s">
        <v>187</v>
      </c>
      <c r="E307" s="125">
        <v>71</v>
      </c>
      <c r="F307" s="124">
        <v>1119712017</v>
      </c>
      <c r="G307" s="123">
        <v>26</v>
      </c>
      <c r="H307" s="122">
        <v>349830226</v>
      </c>
      <c r="I307" s="121">
        <f t="shared" si="4"/>
        <v>0.26804123711340205</v>
      </c>
    </row>
    <row r="308" spans="2:9" ht="13.5" thickBot="1" x14ac:dyDescent="0.25">
      <c r="B308" s="267"/>
      <c r="C308" s="127">
        <v>15664</v>
      </c>
      <c r="D308" s="126" t="s">
        <v>188</v>
      </c>
      <c r="E308" s="125">
        <v>180</v>
      </c>
      <c r="F308" s="124">
        <v>2175555967</v>
      </c>
      <c r="G308" s="123">
        <v>157</v>
      </c>
      <c r="H308" s="122">
        <v>1769063675</v>
      </c>
      <c r="I308" s="121">
        <f t="shared" si="4"/>
        <v>0.46587537091988129</v>
      </c>
    </row>
    <row r="309" spans="2:9" ht="13.5" thickBot="1" x14ac:dyDescent="0.25">
      <c r="B309" s="267"/>
      <c r="C309" s="127">
        <v>15667</v>
      </c>
      <c r="D309" s="126" t="s">
        <v>1092</v>
      </c>
      <c r="E309" s="125">
        <v>247</v>
      </c>
      <c r="F309" s="124">
        <v>4552610553</v>
      </c>
      <c r="G309" s="123">
        <v>196</v>
      </c>
      <c r="H309" s="122">
        <v>3398956707</v>
      </c>
      <c r="I309" s="121">
        <f t="shared" si="4"/>
        <v>0.44243792325056436</v>
      </c>
    </row>
    <row r="310" spans="2:9" ht="13.5" thickBot="1" x14ac:dyDescent="0.25">
      <c r="B310" s="267"/>
      <c r="C310" s="127">
        <v>15673</v>
      </c>
      <c r="D310" s="126" t="s">
        <v>189</v>
      </c>
      <c r="E310" s="125">
        <v>115</v>
      </c>
      <c r="F310" s="124">
        <v>1415264154</v>
      </c>
      <c r="G310" s="123">
        <v>99</v>
      </c>
      <c r="H310" s="122">
        <v>1132569768</v>
      </c>
      <c r="I310" s="121">
        <f t="shared" si="4"/>
        <v>0.46261682242990654</v>
      </c>
    </row>
    <row r="311" spans="2:9" ht="13.5" thickBot="1" x14ac:dyDescent="0.25">
      <c r="B311" s="267"/>
      <c r="C311" s="127">
        <v>15676</v>
      </c>
      <c r="D311" s="126" t="s">
        <v>783</v>
      </c>
      <c r="E311" s="125">
        <v>99</v>
      </c>
      <c r="F311" s="124">
        <v>1638497967</v>
      </c>
      <c r="G311" s="123">
        <v>93</v>
      </c>
      <c r="H311" s="122">
        <v>1601703968</v>
      </c>
      <c r="I311" s="121">
        <f t="shared" si="4"/>
        <v>0.484375</v>
      </c>
    </row>
    <row r="312" spans="2:9" ht="13.5" thickBot="1" x14ac:dyDescent="0.25">
      <c r="B312" s="267"/>
      <c r="C312" s="127">
        <v>15681</v>
      </c>
      <c r="D312" s="126" t="s">
        <v>784</v>
      </c>
      <c r="E312" s="125">
        <v>102</v>
      </c>
      <c r="F312" s="124">
        <v>1388308403</v>
      </c>
      <c r="G312" s="123">
        <v>78</v>
      </c>
      <c r="H312" s="122">
        <v>961665538</v>
      </c>
      <c r="I312" s="121">
        <f t="shared" si="4"/>
        <v>0.43333333333333335</v>
      </c>
    </row>
    <row r="313" spans="2:9" ht="13.5" thickBot="1" x14ac:dyDescent="0.25">
      <c r="B313" s="267"/>
      <c r="C313" s="127">
        <v>15690</v>
      </c>
      <c r="D313" s="126" t="s">
        <v>191</v>
      </c>
      <c r="E313" s="125">
        <v>100</v>
      </c>
      <c r="F313" s="124">
        <v>1495816075</v>
      </c>
      <c r="G313" s="123">
        <v>82</v>
      </c>
      <c r="H313" s="122">
        <v>1382404949</v>
      </c>
      <c r="I313" s="121">
        <f t="shared" si="4"/>
        <v>0.45054945054945056</v>
      </c>
    </row>
    <row r="314" spans="2:9" ht="13.5" thickBot="1" x14ac:dyDescent="0.25">
      <c r="B314" s="267"/>
      <c r="C314" s="127">
        <v>15693</v>
      </c>
      <c r="D314" s="126" t="s">
        <v>785</v>
      </c>
      <c r="E314" s="125">
        <v>175</v>
      </c>
      <c r="F314" s="124">
        <v>2311510351</v>
      </c>
      <c r="G314" s="123">
        <v>144</v>
      </c>
      <c r="H314" s="122">
        <v>1864118704</v>
      </c>
      <c r="I314" s="121">
        <f t="shared" si="4"/>
        <v>0.45141065830721006</v>
      </c>
    </row>
    <row r="315" spans="2:9" ht="13.5" thickBot="1" x14ac:dyDescent="0.25">
      <c r="B315" s="267"/>
      <c r="C315" s="127">
        <v>15696</v>
      </c>
      <c r="D315" s="126" t="s">
        <v>192</v>
      </c>
      <c r="E315" s="125">
        <v>126</v>
      </c>
      <c r="F315" s="124">
        <v>2253502215</v>
      </c>
      <c r="G315" s="123">
        <v>87</v>
      </c>
      <c r="H315" s="122">
        <v>1418624735</v>
      </c>
      <c r="I315" s="121">
        <f t="shared" si="4"/>
        <v>0.40845070422535212</v>
      </c>
    </row>
    <row r="316" spans="2:9" ht="13.5" thickBot="1" x14ac:dyDescent="0.25">
      <c r="B316" s="267"/>
      <c r="C316" s="127">
        <v>15686</v>
      </c>
      <c r="D316" s="126" t="s">
        <v>190</v>
      </c>
      <c r="E316" s="125">
        <v>163</v>
      </c>
      <c r="F316" s="124">
        <v>2008486409</v>
      </c>
      <c r="G316" s="123">
        <v>152</v>
      </c>
      <c r="H316" s="122">
        <v>2285687730</v>
      </c>
      <c r="I316" s="121">
        <f t="shared" si="4"/>
        <v>0.48253968253968255</v>
      </c>
    </row>
    <row r="317" spans="2:9" ht="13.5" thickBot="1" x14ac:dyDescent="0.25">
      <c r="B317" s="267"/>
      <c r="C317" s="127">
        <v>15720</v>
      </c>
      <c r="D317" s="126" t="s">
        <v>1091</v>
      </c>
      <c r="E317" s="125">
        <v>99</v>
      </c>
      <c r="F317" s="124">
        <v>1181441425</v>
      </c>
      <c r="G317" s="123">
        <v>56</v>
      </c>
      <c r="H317" s="122">
        <v>528999380</v>
      </c>
      <c r="I317" s="121">
        <f t="shared" si="4"/>
        <v>0.36129032258064514</v>
      </c>
    </row>
    <row r="318" spans="2:9" ht="13.5" thickBot="1" x14ac:dyDescent="0.25">
      <c r="B318" s="267"/>
      <c r="C318" s="127">
        <v>15723</v>
      </c>
      <c r="D318" s="126" t="s">
        <v>1090</v>
      </c>
      <c r="E318" s="125">
        <v>24</v>
      </c>
      <c r="F318" s="124">
        <v>311233075</v>
      </c>
      <c r="G318" s="123">
        <v>16</v>
      </c>
      <c r="H318" s="122">
        <v>208940471</v>
      </c>
      <c r="I318" s="121">
        <f t="shared" si="4"/>
        <v>0.4</v>
      </c>
    </row>
    <row r="319" spans="2:9" ht="13.5" thickBot="1" x14ac:dyDescent="0.25">
      <c r="B319" s="267"/>
      <c r="C319" s="127">
        <v>15740</v>
      </c>
      <c r="D319" s="126" t="s">
        <v>193</v>
      </c>
      <c r="E319" s="125">
        <v>340</v>
      </c>
      <c r="F319" s="124">
        <v>4859464247</v>
      </c>
      <c r="G319" s="123">
        <v>257</v>
      </c>
      <c r="H319" s="122">
        <v>3262182112</v>
      </c>
      <c r="I319" s="121">
        <f t="shared" si="4"/>
        <v>0.4304857621440536</v>
      </c>
    </row>
    <row r="320" spans="2:9" ht="13.5" thickBot="1" x14ac:dyDescent="0.25">
      <c r="B320" s="267"/>
      <c r="C320" s="127">
        <v>15753</v>
      </c>
      <c r="D320" s="126" t="s">
        <v>194</v>
      </c>
      <c r="E320" s="125">
        <v>140</v>
      </c>
      <c r="F320" s="124">
        <v>1883692346</v>
      </c>
      <c r="G320" s="123">
        <v>113</v>
      </c>
      <c r="H320" s="122">
        <v>1467377772</v>
      </c>
      <c r="I320" s="121">
        <f t="shared" si="4"/>
        <v>0.44664031620553357</v>
      </c>
    </row>
    <row r="321" spans="2:9" ht="13.5" thickBot="1" x14ac:dyDescent="0.25">
      <c r="B321" s="267"/>
      <c r="C321" s="127">
        <v>15757</v>
      </c>
      <c r="D321" s="126" t="s">
        <v>1089</v>
      </c>
      <c r="E321" s="125">
        <v>125</v>
      </c>
      <c r="F321" s="124">
        <v>1894497244</v>
      </c>
      <c r="G321" s="123">
        <v>98</v>
      </c>
      <c r="H321" s="122">
        <v>1464095147</v>
      </c>
      <c r="I321" s="121">
        <f t="shared" si="4"/>
        <v>0.43946188340807174</v>
      </c>
    </row>
    <row r="322" spans="2:9" ht="13.5" thickBot="1" x14ac:dyDescent="0.25">
      <c r="B322" s="267"/>
      <c r="C322" s="127">
        <v>15755</v>
      </c>
      <c r="D322" s="126" t="s">
        <v>195</v>
      </c>
      <c r="E322" s="125">
        <v>321</v>
      </c>
      <c r="F322" s="124">
        <v>4939799389</v>
      </c>
      <c r="G322" s="123">
        <v>233</v>
      </c>
      <c r="H322" s="122">
        <v>3409622473</v>
      </c>
      <c r="I322" s="121">
        <f t="shared" si="4"/>
        <v>0.42057761732851984</v>
      </c>
    </row>
    <row r="323" spans="2:9" ht="13.5" thickBot="1" x14ac:dyDescent="0.25">
      <c r="B323" s="267"/>
      <c r="C323" s="127">
        <v>15759</v>
      </c>
      <c r="D323" s="126" t="s">
        <v>786</v>
      </c>
      <c r="E323" s="125">
        <v>357</v>
      </c>
      <c r="F323" s="124">
        <v>6655389290</v>
      </c>
      <c r="G323" s="123">
        <v>329</v>
      </c>
      <c r="H323" s="122">
        <v>5233519869</v>
      </c>
      <c r="I323" s="121">
        <f t="shared" si="4"/>
        <v>0.47959183673469385</v>
      </c>
    </row>
    <row r="324" spans="2:9" ht="13.5" thickBot="1" x14ac:dyDescent="0.25">
      <c r="B324" s="267"/>
      <c r="C324" s="127">
        <v>15761</v>
      </c>
      <c r="D324" s="126" t="s">
        <v>196</v>
      </c>
      <c r="E324" s="125">
        <v>85</v>
      </c>
      <c r="F324" s="124">
        <v>978229456</v>
      </c>
      <c r="G324" s="123">
        <v>65</v>
      </c>
      <c r="H324" s="122">
        <v>652396084</v>
      </c>
      <c r="I324" s="121">
        <f t="shared" si="4"/>
        <v>0.43333333333333335</v>
      </c>
    </row>
    <row r="325" spans="2:9" ht="13.5" thickBot="1" x14ac:dyDescent="0.25">
      <c r="B325" s="267"/>
      <c r="C325" s="127">
        <v>15762</v>
      </c>
      <c r="D325" s="126" t="s">
        <v>197</v>
      </c>
      <c r="E325" s="125">
        <v>149</v>
      </c>
      <c r="F325" s="124">
        <v>2270084723</v>
      </c>
      <c r="G325" s="123">
        <v>123</v>
      </c>
      <c r="H325" s="122">
        <v>1931624619</v>
      </c>
      <c r="I325" s="121">
        <f t="shared" si="4"/>
        <v>0.45220588235294118</v>
      </c>
    </row>
    <row r="326" spans="2:9" ht="13.5" thickBot="1" x14ac:dyDescent="0.25">
      <c r="B326" s="267"/>
      <c r="C326" s="127">
        <v>15764</v>
      </c>
      <c r="D326" s="126" t="s">
        <v>199</v>
      </c>
      <c r="E326" s="125">
        <v>258</v>
      </c>
      <c r="F326" s="124">
        <v>3740797270</v>
      </c>
      <c r="G326" s="123">
        <v>149</v>
      </c>
      <c r="H326" s="122">
        <v>2187127932</v>
      </c>
      <c r="I326" s="121">
        <f t="shared" si="4"/>
        <v>0.36609336609336607</v>
      </c>
    </row>
    <row r="327" spans="2:9" ht="13.5" thickBot="1" x14ac:dyDescent="0.25">
      <c r="B327" s="267"/>
      <c r="C327" s="127">
        <v>15763</v>
      </c>
      <c r="D327" s="126" t="s">
        <v>198</v>
      </c>
      <c r="E327" s="125">
        <v>337</v>
      </c>
      <c r="F327" s="124">
        <v>5025673762</v>
      </c>
      <c r="G327" s="123">
        <v>323</v>
      </c>
      <c r="H327" s="122">
        <v>4318450256</v>
      </c>
      <c r="I327" s="121">
        <f t="shared" si="4"/>
        <v>0.48939393939393938</v>
      </c>
    </row>
    <row r="328" spans="2:9" ht="13.5" thickBot="1" x14ac:dyDescent="0.25">
      <c r="B328" s="267"/>
      <c r="C328" s="127">
        <v>15774</v>
      </c>
      <c r="D328" s="126" t="s">
        <v>1088</v>
      </c>
      <c r="E328" s="125">
        <v>103</v>
      </c>
      <c r="F328" s="124">
        <v>1422576102</v>
      </c>
      <c r="G328" s="123">
        <v>83</v>
      </c>
      <c r="H328" s="122">
        <v>1022369803</v>
      </c>
      <c r="I328" s="121">
        <f t="shared" si="4"/>
        <v>0.44623655913978494</v>
      </c>
    </row>
    <row r="329" spans="2:9" ht="13.5" thickBot="1" x14ac:dyDescent="0.25">
      <c r="B329" s="267"/>
      <c r="C329" s="127">
        <v>15776</v>
      </c>
      <c r="D329" s="126" t="s">
        <v>200</v>
      </c>
      <c r="E329" s="125">
        <v>255</v>
      </c>
      <c r="F329" s="124">
        <v>4114404080</v>
      </c>
      <c r="G329" s="123">
        <v>164</v>
      </c>
      <c r="H329" s="122">
        <v>2373413510</v>
      </c>
      <c r="I329" s="121">
        <f t="shared" si="4"/>
        <v>0.39140811455847258</v>
      </c>
    </row>
    <row r="330" spans="2:9" ht="13.5" thickBot="1" x14ac:dyDescent="0.25">
      <c r="B330" s="267"/>
      <c r="C330" s="127">
        <v>15778</v>
      </c>
      <c r="D330" s="126" t="s">
        <v>201</v>
      </c>
      <c r="E330" s="125">
        <v>106</v>
      </c>
      <c r="F330" s="124">
        <v>1141704515</v>
      </c>
      <c r="G330" s="123">
        <v>82</v>
      </c>
      <c r="H330" s="122">
        <v>868487460</v>
      </c>
      <c r="I330" s="121">
        <f t="shared" si="4"/>
        <v>0.43617021276595747</v>
      </c>
    </row>
    <row r="331" spans="2:9" ht="13.5" thickBot="1" x14ac:dyDescent="0.25">
      <c r="B331" s="267"/>
      <c r="C331" s="127">
        <v>15790</v>
      </c>
      <c r="D331" s="126" t="s">
        <v>787</v>
      </c>
      <c r="E331" s="125">
        <v>109</v>
      </c>
      <c r="F331" s="124">
        <v>2005103785</v>
      </c>
      <c r="G331" s="123">
        <v>107</v>
      </c>
      <c r="H331" s="122">
        <v>2011813731</v>
      </c>
      <c r="I331" s="121">
        <f t="shared" si="4"/>
        <v>0.49537037037037035</v>
      </c>
    </row>
    <row r="332" spans="2:9" ht="13.5" thickBot="1" x14ac:dyDescent="0.25">
      <c r="B332" s="267"/>
      <c r="C332" s="127">
        <v>15798</v>
      </c>
      <c r="D332" s="126" t="s">
        <v>788</v>
      </c>
      <c r="E332" s="125">
        <v>140</v>
      </c>
      <c r="F332" s="124">
        <v>2036695539</v>
      </c>
      <c r="G332" s="123">
        <v>89</v>
      </c>
      <c r="H332" s="122">
        <v>1266862551</v>
      </c>
      <c r="I332" s="121">
        <f t="shared" si="4"/>
        <v>0.388646288209607</v>
      </c>
    </row>
    <row r="333" spans="2:9" ht="13.5" thickBot="1" x14ac:dyDescent="0.25">
      <c r="B333" s="267"/>
      <c r="C333" s="127">
        <v>15804</v>
      </c>
      <c r="D333" s="126" t="s">
        <v>202</v>
      </c>
      <c r="E333" s="125">
        <v>387</v>
      </c>
      <c r="F333" s="124">
        <v>4477274153</v>
      </c>
      <c r="G333" s="123">
        <v>233</v>
      </c>
      <c r="H333" s="122">
        <v>2509719207</v>
      </c>
      <c r="I333" s="121">
        <f t="shared" si="4"/>
        <v>0.37580645161290321</v>
      </c>
    </row>
    <row r="334" spans="2:9" ht="13.5" thickBot="1" x14ac:dyDescent="0.25">
      <c r="B334" s="267"/>
      <c r="C334" s="127">
        <v>15806</v>
      </c>
      <c r="D334" s="126" t="s">
        <v>203</v>
      </c>
      <c r="E334" s="125">
        <v>238</v>
      </c>
      <c r="F334" s="124">
        <v>4126149477</v>
      </c>
      <c r="G334" s="123">
        <v>200</v>
      </c>
      <c r="H334" s="122">
        <v>3177718669</v>
      </c>
      <c r="I334" s="121">
        <f t="shared" ref="I334:I397" si="5">+G334/(G334+E334)</f>
        <v>0.45662100456621002</v>
      </c>
    </row>
    <row r="335" spans="2:9" ht="13.5" thickBot="1" x14ac:dyDescent="0.25">
      <c r="B335" s="267"/>
      <c r="C335" s="127">
        <v>15808</v>
      </c>
      <c r="D335" s="126" t="s">
        <v>789</v>
      </c>
      <c r="E335" s="125">
        <v>84</v>
      </c>
      <c r="F335" s="124">
        <v>1096468663</v>
      </c>
      <c r="G335" s="123">
        <v>57</v>
      </c>
      <c r="H335" s="122">
        <v>810357807</v>
      </c>
      <c r="I335" s="121">
        <f t="shared" si="5"/>
        <v>0.40425531914893614</v>
      </c>
    </row>
    <row r="336" spans="2:9" ht="13.5" thickBot="1" x14ac:dyDescent="0.25">
      <c r="B336" s="267"/>
      <c r="C336" s="127">
        <v>15810</v>
      </c>
      <c r="D336" s="126" t="s">
        <v>204</v>
      </c>
      <c r="E336" s="125">
        <v>187</v>
      </c>
      <c r="F336" s="124">
        <v>2353723286</v>
      </c>
      <c r="G336" s="123">
        <v>157</v>
      </c>
      <c r="H336" s="122">
        <v>2058633630</v>
      </c>
      <c r="I336" s="121">
        <f t="shared" si="5"/>
        <v>0.45639534883720928</v>
      </c>
    </row>
    <row r="337" spans="2:9" ht="13.5" thickBot="1" x14ac:dyDescent="0.25">
      <c r="B337" s="267"/>
      <c r="C337" s="127">
        <v>15814</v>
      </c>
      <c r="D337" s="126" t="s">
        <v>205</v>
      </c>
      <c r="E337" s="125">
        <v>396</v>
      </c>
      <c r="F337" s="124">
        <v>6049377064</v>
      </c>
      <c r="G337" s="123">
        <v>210</v>
      </c>
      <c r="H337" s="122">
        <v>2971762507</v>
      </c>
      <c r="I337" s="121">
        <f t="shared" si="5"/>
        <v>0.34653465346534651</v>
      </c>
    </row>
    <row r="338" spans="2:9" ht="13.5" thickBot="1" x14ac:dyDescent="0.25">
      <c r="B338" s="267"/>
      <c r="C338" s="127">
        <v>15816</v>
      </c>
      <c r="D338" s="126" t="s">
        <v>790</v>
      </c>
      <c r="E338" s="125">
        <v>168</v>
      </c>
      <c r="F338" s="124">
        <v>2105671045</v>
      </c>
      <c r="G338" s="123">
        <v>136</v>
      </c>
      <c r="H338" s="122">
        <v>1733720590</v>
      </c>
      <c r="I338" s="121">
        <f t="shared" si="5"/>
        <v>0.44736842105263158</v>
      </c>
    </row>
    <row r="339" spans="2:9" ht="13.5" thickBot="1" x14ac:dyDescent="0.25">
      <c r="B339" s="267"/>
      <c r="C339" s="127">
        <v>15820</v>
      </c>
      <c r="D339" s="126" t="s">
        <v>791</v>
      </c>
      <c r="E339" s="125">
        <v>36</v>
      </c>
      <c r="F339" s="124">
        <v>622751136</v>
      </c>
      <c r="G339" s="123">
        <v>45</v>
      </c>
      <c r="H339" s="122">
        <v>726668748</v>
      </c>
      <c r="I339" s="121">
        <f t="shared" si="5"/>
        <v>0.55555555555555558</v>
      </c>
    </row>
    <row r="340" spans="2:9" ht="13.5" thickBot="1" x14ac:dyDescent="0.25">
      <c r="B340" s="267"/>
      <c r="C340" s="127">
        <v>15822</v>
      </c>
      <c r="D340" s="126" t="s">
        <v>206</v>
      </c>
      <c r="E340" s="125">
        <v>302</v>
      </c>
      <c r="F340" s="124">
        <v>5892159682</v>
      </c>
      <c r="G340" s="123">
        <v>245</v>
      </c>
      <c r="H340" s="122">
        <v>4793233043</v>
      </c>
      <c r="I340" s="121">
        <f t="shared" si="5"/>
        <v>0.44789762340036565</v>
      </c>
    </row>
    <row r="341" spans="2:9" ht="13.5" thickBot="1" x14ac:dyDescent="0.25">
      <c r="B341" s="267"/>
      <c r="C341" s="127">
        <v>15001</v>
      </c>
      <c r="D341" s="126" t="s">
        <v>138</v>
      </c>
      <c r="E341" s="125">
        <v>209</v>
      </c>
      <c r="F341" s="124">
        <v>3534681410</v>
      </c>
      <c r="G341" s="123">
        <v>117</v>
      </c>
      <c r="H341" s="122">
        <v>1791741613</v>
      </c>
      <c r="I341" s="121">
        <f t="shared" si="5"/>
        <v>0.35889570552147237</v>
      </c>
    </row>
    <row r="342" spans="2:9" ht="13.5" thickBot="1" x14ac:dyDescent="0.25">
      <c r="B342" s="267"/>
      <c r="C342" s="127">
        <v>15832</v>
      </c>
      <c r="D342" s="126" t="s">
        <v>792</v>
      </c>
      <c r="E342" s="125">
        <v>48</v>
      </c>
      <c r="F342" s="124">
        <v>549288497</v>
      </c>
      <c r="G342" s="123">
        <v>40</v>
      </c>
      <c r="H342" s="122">
        <v>493833492</v>
      </c>
      <c r="I342" s="121">
        <f t="shared" si="5"/>
        <v>0.45454545454545453</v>
      </c>
    </row>
    <row r="343" spans="2:9" ht="13.5" thickBot="1" x14ac:dyDescent="0.25">
      <c r="B343" s="267"/>
      <c r="C343" s="127">
        <v>15835</v>
      </c>
      <c r="D343" s="126" t="s">
        <v>207</v>
      </c>
      <c r="E343" s="125">
        <v>335</v>
      </c>
      <c r="F343" s="124">
        <v>4868443149</v>
      </c>
      <c r="G343" s="123">
        <v>181</v>
      </c>
      <c r="H343" s="122">
        <v>2500174891</v>
      </c>
      <c r="I343" s="121">
        <f t="shared" si="5"/>
        <v>0.35077519379844962</v>
      </c>
    </row>
    <row r="344" spans="2:9" ht="13.5" thickBot="1" x14ac:dyDescent="0.25">
      <c r="B344" s="267"/>
      <c r="C344" s="127">
        <v>15837</v>
      </c>
      <c r="D344" s="126" t="s">
        <v>793</v>
      </c>
      <c r="E344" s="125">
        <v>425</v>
      </c>
      <c r="F344" s="124">
        <v>6323462115</v>
      </c>
      <c r="G344" s="123">
        <v>351</v>
      </c>
      <c r="H344" s="122">
        <v>5164588352</v>
      </c>
      <c r="I344" s="121">
        <f t="shared" si="5"/>
        <v>0.45231958762886598</v>
      </c>
    </row>
    <row r="345" spans="2:9" ht="13.5" thickBot="1" x14ac:dyDescent="0.25">
      <c r="B345" s="267"/>
      <c r="C345" s="127">
        <v>15839</v>
      </c>
      <c r="D345" s="126" t="s">
        <v>208</v>
      </c>
      <c r="E345" s="125">
        <v>139</v>
      </c>
      <c r="F345" s="124">
        <v>2558718057</v>
      </c>
      <c r="G345" s="123">
        <v>107</v>
      </c>
      <c r="H345" s="122">
        <v>1715525384</v>
      </c>
      <c r="I345" s="121">
        <f t="shared" si="5"/>
        <v>0.43495934959349591</v>
      </c>
    </row>
    <row r="346" spans="2:9" ht="13.5" thickBot="1" x14ac:dyDescent="0.25">
      <c r="B346" s="267"/>
      <c r="C346" s="127">
        <v>15842</v>
      </c>
      <c r="D346" s="126" t="s">
        <v>209</v>
      </c>
      <c r="E346" s="125">
        <v>713</v>
      </c>
      <c r="F346" s="124">
        <v>14446564028</v>
      </c>
      <c r="G346" s="123">
        <v>500</v>
      </c>
      <c r="H346" s="122">
        <v>9194929113</v>
      </c>
      <c r="I346" s="121">
        <f t="shared" si="5"/>
        <v>0.41220115416323166</v>
      </c>
    </row>
    <row r="347" spans="2:9" ht="13.5" thickBot="1" x14ac:dyDescent="0.25">
      <c r="B347" s="267"/>
      <c r="C347" s="127">
        <v>15861</v>
      </c>
      <c r="D347" s="126" t="s">
        <v>210</v>
      </c>
      <c r="E347" s="125">
        <v>615</v>
      </c>
      <c r="F347" s="124">
        <v>9772991967</v>
      </c>
      <c r="G347" s="123">
        <v>467</v>
      </c>
      <c r="H347" s="122">
        <v>6426209075</v>
      </c>
      <c r="I347" s="121">
        <f t="shared" si="5"/>
        <v>0.43160813308687618</v>
      </c>
    </row>
    <row r="348" spans="2:9" ht="13.5" thickBot="1" x14ac:dyDescent="0.25">
      <c r="B348" s="267"/>
      <c r="C348" s="127">
        <v>15407</v>
      </c>
      <c r="D348" s="126" t="s">
        <v>166</v>
      </c>
      <c r="E348" s="125">
        <v>232</v>
      </c>
      <c r="F348" s="124">
        <v>3079852717</v>
      </c>
      <c r="G348" s="123">
        <v>116</v>
      </c>
      <c r="H348" s="122">
        <v>1721458223</v>
      </c>
      <c r="I348" s="121">
        <f t="shared" si="5"/>
        <v>0.33333333333333331</v>
      </c>
    </row>
    <row r="349" spans="2:9" ht="13.5" thickBot="1" x14ac:dyDescent="0.25">
      <c r="B349" s="267"/>
      <c r="C349" s="127">
        <v>15879</v>
      </c>
      <c r="D349" s="126" t="s">
        <v>211</v>
      </c>
      <c r="E349" s="125">
        <v>152</v>
      </c>
      <c r="F349" s="124">
        <v>2434448012</v>
      </c>
      <c r="G349" s="123">
        <v>84</v>
      </c>
      <c r="H349" s="122">
        <v>1215627675</v>
      </c>
      <c r="I349" s="121">
        <f t="shared" si="5"/>
        <v>0.3559322033898305</v>
      </c>
    </row>
    <row r="350" spans="2:9" ht="13.5" thickBot="1" x14ac:dyDescent="0.25">
      <c r="B350" s="268"/>
      <c r="C350" s="127">
        <v>15897</v>
      </c>
      <c r="D350" s="126" t="s">
        <v>212</v>
      </c>
      <c r="E350" s="125">
        <v>285</v>
      </c>
      <c r="F350" s="124">
        <v>3584079620</v>
      </c>
      <c r="G350" s="123">
        <v>220</v>
      </c>
      <c r="H350" s="122">
        <v>2480854383</v>
      </c>
      <c r="I350" s="121">
        <f t="shared" si="5"/>
        <v>0.43564356435643564</v>
      </c>
    </row>
    <row r="351" spans="2:9" ht="13.5" thickBot="1" x14ac:dyDescent="0.25">
      <c r="B351" s="266" t="s">
        <v>145</v>
      </c>
      <c r="C351" s="269" t="s">
        <v>1001</v>
      </c>
      <c r="D351" s="270"/>
      <c r="E351" s="133">
        <v>6340</v>
      </c>
      <c r="F351" s="132">
        <v>68808371608</v>
      </c>
      <c r="G351" s="131">
        <v>2641</v>
      </c>
      <c r="H351" s="130">
        <v>30038485044</v>
      </c>
      <c r="I351" s="129">
        <f t="shared" si="5"/>
        <v>0.29406524885870172</v>
      </c>
    </row>
    <row r="352" spans="2:9" ht="13.5" thickBot="1" x14ac:dyDescent="0.25">
      <c r="B352" s="267"/>
      <c r="C352" s="127">
        <v>17013</v>
      </c>
      <c r="D352" s="126" t="s">
        <v>214</v>
      </c>
      <c r="E352" s="125">
        <v>534</v>
      </c>
      <c r="F352" s="124">
        <v>5920377089</v>
      </c>
      <c r="G352" s="123">
        <v>159</v>
      </c>
      <c r="H352" s="122">
        <v>1714642562</v>
      </c>
      <c r="I352" s="121">
        <f t="shared" si="5"/>
        <v>0.22943722943722944</v>
      </c>
    </row>
    <row r="353" spans="2:9" ht="13.5" thickBot="1" x14ac:dyDescent="0.25">
      <c r="B353" s="267"/>
      <c r="C353" s="127">
        <v>17042</v>
      </c>
      <c r="D353" s="126" t="s">
        <v>215</v>
      </c>
      <c r="E353" s="125">
        <v>612</v>
      </c>
      <c r="F353" s="124">
        <v>6888111999</v>
      </c>
      <c r="G353" s="123">
        <v>202</v>
      </c>
      <c r="H353" s="122">
        <v>2254466751</v>
      </c>
      <c r="I353" s="121">
        <f t="shared" si="5"/>
        <v>0.24815724815724816</v>
      </c>
    </row>
    <row r="354" spans="2:9" ht="13.5" thickBot="1" x14ac:dyDescent="0.25">
      <c r="B354" s="267"/>
      <c r="C354" s="127">
        <v>17050</v>
      </c>
      <c r="D354" s="126" t="s">
        <v>216</v>
      </c>
      <c r="E354" s="125">
        <v>105</v>
      </c>
      <c r="F354" s="124">
        <v>1263442812</v>
      </c>
      <c r="G354" s="123">
        <v>41</v>
      </c>
      <c r="H354" s="122">
        <v>554117848</v>
      </c>
      <c r="I354" s="121">
        <f t="shared" si="5"/>
        <v>0.28082191780821919</v>
      </c>
    </row>
    <row r="355" spans="2:9" ht="13.5" thickBot="1" x14ac:dyDescent="0.25">
      <c r="B355" s="267"/>
      <c r="C355" s="127">
        <v>17088</v>
      </c>
      <c r="D355" s="126" t="s">
        <v>880</v>
      </c>
      <c r="E355" s="125">
        <v>214</v>
      </c>
      <c r="F355" s="124">
        <v>2318170664</v>
      </c>
      <c r="G355" s="123">
        <v>104</v>
      </c>
      <c r="H355" s="122">
        <v>1109560481</v>
      </c>
      <c r="I355" s="121">
        <f t="shared" si="5"/>
        <v>0.32704402515723269</v>
      </c>
    </row>
    <row r="356" spans="2:9" ht="13.5" thickBot="1" x14ac:dyDescent="0.25">
      <c r="B356" s="267"/>
      <c r="C356" s="127">
        <v>17174</v>
      </c>
      <c r="D356" s="126" t="s">
        <v>881</v>
      </c>
      <c r="E356" s="125">
        <v>121</v>
      </c>
      <c r="F356" s="124">
        <v>1019201145</v>
      </c>
      <c r="G356" s="123">
        <v>59</v>
      </c>
      <c r="H356" s="122">
        <v>492172681</v>
      </c>
      <c r="I356" s="121">
        <f t="shared" si="5"/>
        <v>0.32777777777777778</v>
      </c>
    </row>
    <row r="357" spans="2:9" ht="13.5" thickBot="1" x14ac:dyDescent="0.25">
      <c r="B357" s="267"/>
      <c r="C357" s="127">
        <v>17272</v>
      </c>
      <c r="D357" s="126" t="s">
        <v>794</v>
      </c>
      <c r="E357" s="125">
        <v>211</v>
      </c>
      <c r="F357" s="124">
        <v>1953126874</v>
      </c>
      <c r="G357" s="123">
        <v>81</v>
      </c>
      <c r="H357" s="122">
        <v>818275218</v>
      </c>
      <c r="I357" s="121">
        <f t="shared" si="5"/>
        <v>0.2773972602739726</v>
      </c>
    </row>
    <row r="358" spans="2:9" ht="13.5" thickBot="1" x14ac:dyDescent="0.25">
      <c r="B358" s="267"/>
      <c r="C358" s="127">
        <v>17380</v>
      </c>
      <c r="D358" s="126" t="s">
        <v>882</v>
      </c>
      <c r="E358" s="125">
        <v>173</v>
      </c>
      <c r="F358" s="124">
        <v>3660630617</v>
      </c>
      <c r="G358" s="123">
        <v>134</v>
      </c>
      <c r="H358" s="122">
        <v>2018236493</v>
      </c>
      <c r="I358" s="121">
        <f t="shared" si="5"/>
        <v>0.43648208469055377</v>
      </c>
    </row>
    <row r="359" spans="2:9" ht="13.5" thickBot="1" x14ac:dyDescent="0.25">
      <c r="B359" s="267"/>
      <c r="C359" s="127">
        <v>17388</v>
      </c>
      <c r="D359" s="126" t="s">
        <v>217</v>
      </c>
      <c r="E359" s="125">
        <v>145</v>
      </c>
      <c r="F359" s="124">
        <v>1312930183</v>
      </c>
      <c r="G359" s="123">
        <v>77</v>
      </c>
      <c r="H359" s="122">
        <v>617847589</v>
      </c>
      <c r="I359" s="121">
        <f t="shared" si="5"/>
        <v>0.34684684684684686</v>
      </c>
    </row>
    <row r="360" spans="2:9" ht="13.5" thickBot="1" x14ac:dyDescent="0.25">
      <c r="B360" s="267"/>
      <c r="C360" s="127">
        <v>17001</v>
      </c>
      <c r="D360" s="126" t="s">
        <v>213</v>
      </c>
      <c r="E360" s="125">
        <v>284</v>
      </c>
      <c r="F360" s="124">
        <v>2645323003</v>
      </c>
      <c r="G360" s="123">
        <v>95</v>
      </c>
      <c r="H360" s="122">
        <v>967091579</v>
      </c>
      <c r="I360" s="121">
        <f t="shared" si="5"/>
        <v>0.25065963060686014</v>
      </c>
    </row>
    <row r="361" spans="2:9" ht="13.5" thickBot="1" x14ac:dyDescent="0.25">
      <c r="B361" s="267"/>
      <c r="C361" s="127">
        <v>17433</v>
      </c>
      <c r="D361" s="126" t="s">
        <v>218</v>
      </c>
      <c r="E361" s="125">
        <v>328</v>
      </c>
      <c r="F361" s="124">
        <v>3772493352</v>
      </c>
      <c r="G361" s="123">
        <v>137</v>
      </c>
      <c r="H361" s="122">
        <v>1712778411</v>
      </c>
      <c r="I361" s="121">
        <f t="shared" si="5"/>
        <v>0.29462365591397849</v>
      </c>
    </row>
    <row r="362" spans="2:9" ht="13.5" thickBot="1" x14ac:dyDescent="0.25">
      <c r="B362" s="267"/>
      <c r="C362" s="127">
        <v>17442</v>
      </c>
      <c r="D362" s="126" t="s">
        <v>219</v>
      </c>
      <c r="E362" s="125">
        <v>79</v>
      </c>
      <c r="F362" s="124">
        <v>628408526</v>
      </c>
      <c r="G362" s="123">
        <v>35</v>
      </c>
      <c r="H362" s="122">
        <v>240955855</v>
      </c>
      <c r="I362" s="121">
        <f t="shared" si="5"/>
        <v>0.30701754385964913</v>
      </c>
    </row>
    <row r="363" spans="2:9" ht="13.5" thickBot="1" x14ac:dyDescent="0.25">
      <c r="B363" s="267"/>
      <c r="C363" s="127">
        <v>17444</v>
      </c>
      <c r="D363" s="126" t="s">
        <v>220</v>
      </c>
      <c r="E363" s="125">
        <v>418</v>
      </c>
      <c r="F363" s="124">
        <v>3513755057</v>
      </c>
      <c r="G363" s="123">
        <v>151</v>
      </c>
      <c r="H363" s="122">
        <v>1317755978</v>
      </c>
      <c r="I363" s="121">
        <f t="shared" si="5"/>
        <v>0.26537785588752194</v>
      </c>
    </row>
    <row r="364" spans="2:9" ht="13.5" thickBot="1" x14ac:dyDescent="0.25">
      <c r="B364" s="267"/>
      <c r="C364" s="127">
        <v>17446</v>
      </c>
      <c r="D364" s="126" t="s">
        <v>1087</v>
      </c>
      <c r="E364" s="125">
        <v>66</v>
      </c>
      <c r="F364" s="124">
        <v>1179128174</v>
      </c>
      <c r="G364" s="128">
        <v>18</v>
      </c>
      <c r="H364" s="122">
        <v>158534807</v>
      </c>
      <c r="I364" s="121">
        <f t="shared" si="5"/>
        <v>0.21428571428571427</v>
      </c>
    </row>
    <row r="365" spans="2:9" ht="13.5" thickBot="1" x14ac:dyDescent="0.25">
      <c r="B365" s="267"/>
      <c r="C365" s="127">
        <v>17486</v>
      </c>
      <c r="D365" s="126" t="s">
        <v>221</v>
      </c>
      <c r="E365" s="125">
        <v>172</v>
      </c>
      <c r="F365" s="124">
        <v>1810036110</v>
      </c>
      <c r="G365" s="123">
        <v>70</v>
      </c>
      <c r="H365" s="122">
        <v>969729523</v>
      </c>
      <c r="I365" s="121">
        <f t="shared" si="5"/>
        <v>0.28925619834710742</v>
      </c>
    </row>
    <row r="366" spans="2:9" ht="13.5" thickBot="1" x14ac:dyDescent="0.25">
      <c r="B366" s="267"/>
      <c r="C366" s="127">
        <v>17495</v>
      </c>
      <c r="D366" s="126" t="s">
        <v>883</v>
      </c>
      <c r="E366" s="125">
        <v>66</v>
      </c>
      <c r="F366" s="124">
        <v>987679210</v>
      </c>
      <c r="G366" s="123">
        <v>46</v>
      </c>
      <c r="H366" s="122">
        <v>575103388</v>
      </c>
      <c r="I366" s="121">
        <f t="shared" si="5"/>
        <v>0.4107142857142857</v>
      </c>
    </row>
    <row r="367" spans="2:9" ht="13.5" thickBot="1" x14ac:dyDescent="0.25">
      <c r="B367" s="267"/>
      <c r="C367" s="127">
        <v>17513</v>
      </c>
      <c r="D367" s="126" t="s">
        <v>222</v>
      </c>
      <c r="E367" s="125">
        <v>274</v>
      </c>
      <c r="F367" s="124">
        <v>3117970934</v>
      </c>
      <c r="G367" s="123">
        <v>86</v>
      </c>
      <c r="H367" s="122">
        <v>720185434</v>
      </c>
      <c r="I367" s="121">
        <f t="shared" si="5"/>
        <v>0.2388888888888889</v>
      </c>
    </row>
    <row r="368" spans="2:9" ht="13.5" thickBot="1" x14ac:dyDescent="0.25">
      <c r="B368" s="267"/>
      <c r="C368" s="127">
        <v>17524</v>
      </c>
      <c r="D368" s="126" t="s">
        <v>223</v>
      </c>
      <c r="E368" s="125">
        <v>82</v>
      </c>
      <c r="F368" s="124">
        <v>909771459</v>
      </c>
      <c r="G368" s="123">
        <v>48</v>
      </c>
      <c r="H368" s="122">
        <v>407604483</v>
      </c>
      <c r="I368" s="121">
        <f t="shared" si="5"/>
        <v>0.36923076923076925</v>
      </c>
    </row>
    <row r="369" spans="2:9" ht="13.5" thickBot="1" x14ac:dyDescent="0.25">
      <c r="B369" s="267"/>
      <c r="C369" s="127">
        <v>17541</v>
      </c>
      <c r="D369" s="126" t="s">
        <v>224</v>
      </c>
      <c r="E369" s="125">
        <v>448</v>
      </c>
      <c r="F369" s="124">
        <v>4907284549</v>
      </c>
      <c r="G369" s="123">
        <v>154</v>
      </c>
      <c r="H369" s="122">
        <v>2056118952</v>
      </c>
      <c r="I369" s="121">
        <f t="shared" si="5"/>
        <v>0.2558139534883721</v>
      </c>
    </row>
    <row r="370" spans="2:9" ht="13.5" thickBot="1" x14ac:dyDescent="0.25">
      <c r="B370" s="267"/>
      <c r="C370" s="127">
        <v>17614</v>
      </c>
      <c r="D370" s="126" t="s">
        <v>225</v>
      </c>
      <c r="E370" s="125">
        <v>466</v>
      </c>
      <c r="F370" s="124">
        <v>4350910039</v>
      </c>
      <c r="G370" s="123">
        <v>168</v>
      </c>
      <c r="H370" s="122">
        <v>1798426077</v>
      </c>
      <c r="I370" s="121">
        <f t="shared" si="5"/>
        <v>0.26498422712933756</v>
      </c>
    </row>
    <row r="371" spans="2:9" ht="13.5" thickBot="1" x14ac:dyDescent="0.25">
      <c r="B371" s="267"/>
      <c r="C371" s="127">
        <v>17616</v>
      </c>
      <c r="D371" s="126" t="s">
        <v>226</v>
      </c>
      <c r="E371" s="125">
        <v>173</v>
      </c>
      <c r="F371" s="124">
        <v>1469813656</v>
      </c>
      <c r="G371" s="123">
        <v>82</v>
      </c>
      <c r="H371" s="122">
        <v>1076010198</v>
      </c>
      <c r="I371" s="121">
        <f t="shared" si="5"/>
        <v>0.32156862745098042</v>
      </c>
    </row>
    <row r="372" spans="2:9" ht="13.5" thickBot="1" x14ac:dyDescent="0.25">
      <c r="B372" s="267"/>
      <c r="C372" s="127">
        <v>17653</v>
      </c>
      <c r="D372" s="126" t="s">
        <v>227</v>
      </c>
      <c r="E372" s="125">
        <v>232</v>
      </c>
      <c r="F372" s="124">
        <v>2454257742</v>
      </c>
      <c r="G372" s="123">
        <v>73</v>
      </c>
      <c r="H372" s="122">
        <v>770052359</v>
      </c>
      <c r="I372" s="121">
        <f t="shared" si="5"/>
        <v>0.23934426229508196</v>
      </c>
    </row>
    <row r="373" spans="2:9" ht="13.5" thickBot="1" x14ac:dyDescent="0.25">
      <c r="B373" s="267"/>
      <c r="C373" s="127">
        <v>17662</v>
      </c>
      <c r="D373" s="126" t="s">
        <v>228</v>
      </c>
      <c r="E373" s="125">
        <v>478</v>
      </c>
      <c r="F373" s="124">
        <v>5666813041</v>
      </c>
      <c r="G373" s="123">
        <v>236</v>
      </c>
      <c r="H373" s="122">
        <v>3528033816</v>
      </c>
      <c r="I373" s="121">
        <f t="shared" si="5"/>
        <v>0.33053221288515405</v>
      </c>
    </row>
    <row r="374" spans="2:9" ht="13.5" thickBot="1" x14ac:dyDescent="0.25">
      <c r="B374" s="267"/>
      <c r="C374" s="127">
        <v>17665</v>
      </c>
      <c r="D374" s="126" t="s">
        <v>229</v>
      </c>
      <c r="E374" s="125">
        <v>190</v>
      </c>
      <c r="F374" s="124">
        <v>1930579185</v>
      </c>
      <c r="G374" s="123">
        <v>111</v>
      </c>
      <c r="H374" s="122">
        <v>1073015415</v>
      </c>
      <c r="I374" s="121">
        <f t="shared" si="5"/>
        <v>0.3687707641196013</v>
      </c>
    </row>
    <row r="375" spans="2:9" ht="13.5" thickBot="1" x14ac:dyDescent="0.25">
      <c r="B375" s="267"/>
      <c r="C375" s="127">
        <v>17777</v>
      </c>
      <c r="D375" s="126" t="s">
        <v>795</v>
      </c>
      <c r="E375" s="125">
        <v>237</v>
      </c>
      <c r="F375" s="124">
        <v>2005186099</v>
      </c>
      <c r="G375" s="123">
        <v>144</v>
      </c>
      <c r="H375" s="122">
        <v>1576080069</v>
      </c>
      <c r="I375" s="121">
        <f t="shared" si="5"/>
        <v>0.37795275590551181</v>
      </c>
    </row>
    <row r="376" spans="2:9" ht="13.5" thickBot="1" x14ac:dyDescent="0.25">
      <c r="B376" s="267"/>
      <c r="C376" s="127">
        <v>17867</v>
      </c>
      <c r="D376" s="126" t="s">
        <v>230</v>
      </c>
      <c r="E376" s="125">
        <v>83</v>
      </c>
      <c r="F376" s="124">
        <v>1122209255</v>
      </c>
      <c r="G376" s="123">
        <v>77</v>
      </c>
      <c r="H376" s="122">
        <v>867521529</v>
      </c>
      <c r="I376" s="121">
        <f t="shared" si="5"/>
        <v>0.48125000000000001</v>
      </c>
    </row>
    <row r="377" spans="2:9" ht="13.5" thickBot="1" x14ac:dyDescent="0.25">
      <c r="B377" s="267"/>
      <c r="C377" s="127">
        <v>17873</v>
      </c>
      <c r="D377" s="126" t="s">
        <v>231</v>
      </c>
      <c r="E377" s="125">
        <v>103</v>
      </c>
      <c r="F377" s="124">
        <v>1355870832</v>
      </c>
      <c r="G377" s="123">
        <v>34</v>
      </c>
      <c r="H377" s="122">
        <v>393403021</v>
      </c>
      <c r="I377" s="121">
        <f t="shared" si="5"/>
        <v>0.24817518248175183</v>
      </c>
    </row>
    <row r="378" spans="2:9" ht="13.5" thickBot="1" x14ac:dyDescent="0.25">
      <c r="B378" s="268"/>
      <c r="C378" s="127">
        <v>17877</v>
      </c>
      <c r="D378" s="126" t="s">
        <v>884</v>
      </c>
      <c r="E378" s="125">
        <v>46</v>
      </c>
      <c r="F378" s="124">
        <v>644890002</v>
      </c>
      <c r="G378" s="128">
        <v>19</v>
      </c>
      <c r="H378" s="122">
        <v>250764527</v>
      </c>
      <c r="I378" s="121">
        <f t="shared" si="5"/>
        <v>0.29230769230769232</v>
      </c>
    </row>
    <row r="379" spans="2:9" ht="13.5" thickBot="1" x14ac:dyDescent="0.25">
      <c r="B379" s="266" t="s">
        <v>232</v>
      </c>
      <c r="C379" s="269" t="s">
        <v>1001</v>
      </c>
      <c r="D379" s="270"/>
      <c r="E379" s="133">
        <v>3281</v>
      </c>
      <c r="F379" s="132">
        <v>64304769687</v>
      </c>
      <c r="G379" s="131">
        <v>1569</v>
      </c>
      <c r="H379" s="130">
        <v>29348802965</v>
      </c>
      <c r="I379" s="129">
        <f t="shared" si="5"/>
        <v>0.32350515463917529</v>
      </c>
    </row>
    <row r="380" spans="2:9" ht="13.5" thickBot="1" x14ac:dyDescent="0.25">
      <c r="B380" s="267"/>
      <c r="C380" s="127">
        <v>18029</v>
      </c>
      <c r="D380" s="126" t="s">
        <v>234</v>
      </c>
      <c r="E380" s="125">
        <v>110</v>
      </c>
      <c r="F380" s="124">
        <v>2232580513</v>
      </c>
      <c r="G380" s="123">
        <v>48</v>
      </c>
      <c r="H380" s="122">
        <v>924734628</v>
      </c>
      <c r="I380" s="121">
        <f t="shared" si="5"/>
        <v>0.30379746835443039</v>
      </c>
    </row>
    <row r="381" spans="2:9" ht="13.5" thickBot="1" x14ac:dyDescent="0.25">
      <c r="B381" s="267"/>
      <c r="C381" s="127">
        <v>18094</v>
      </c>
      <c r="D381" s="126" t="s">
        <v>235</v>
      </c>
      <c r="E381" s="125">
        <v>111</v>
      </c>
      <c r="F381" s="124">
        <v>1652465380</v>
      </c>
      <c r="G381" s="123">
        <v>58</v>
      </c>
      <c r="H381" s="122">
        <v>810626166</v>
      </c>
      <c r="I381" s="121">
        <f t="shared" si="5"/>
        <v>0.34319526627218933</v>
      </c>
    </row>
    <row r="382" spans="2:9" ht="13.5" thickBot="1" x14ac:dyDescent="0.25">
      <c r="B382" s="267"/>
      <c r="C382" s="127">
        <v>18150</v>
      </c>
      <c r="D382" s="126" t="s">
        <v>918</v>
      </c>
      <c r="E382" s="125">
        <v>558</v>
      </c>
      <c r="F382" s="124">
        <v>12591797138</v>
      </c>
      <c r="G382" s="123">
        <v>170</v>
      </c>
      <c r="H382" s="122">
        <v>3738773700</v>
      </c>
      <c r="I382" s="121">
        <f t="shared" si="5"/>
        <v>0.23351648351648352</v>
      </c>
    </row>
    <row r="383" spans="2:9" ht="13.5" thickBot="1" x14ac:dyDescent="0.25">
      <c r="B383" s="267"/>
      <c r="C383" s="127">
        <v>18205</v>
      </c>
      <c r="D383" s="126" t="s">
        <v>970</v>
      </c>
      <c r="E383" s="125">
        <v>87</v>
      </c>
      <c r="F383" s="124">
        <v>1479354310</v>
      </c>
      <c r="G383" s="123">
        <v>38</v>
      </c>
      <c r="H383" s="122">
        <v>646396284</v>
      </c>
      <c r="I383" s="121">
        <f t="shared" si="5"/>
        <v>0.30399999999999999</v>
      </c>
    </row>
    <row r="384" spans="2:9" ht="13.5" thickBot="1" x14ac:dyDescent="0.25">
      <c r="B384" s="267"/>
      <c r="C384" s="127">
        <v>18247</v>
      </c>
      <c r="D384" s="126" t="s">
        <v>969</v>
      </c>
      <c r="E384" s="125">
        <v>133</v>
      </c>
      <c r="F384" s="124">
        <v>2407189265</v>
      </c>
      <c r="G384" s="123">
        <v>69</v>
      </c>
      <c r="H384" s="122">
        <v>1223409855</v>
      </c>
      <c r="I384" s="121">
        <f t="shared" si="5"/>
        <v>0.34158415841584161</v>
      </c>
    </row>
    <row r="385" spans="2:9" ht="13.5" thickBot="1" x14ac:dyDescent="0.25">
      <c r="B385" s="267"/>
      <c r="C385" s="127">
        <v>18256</v>
      </c>
      <c r="D385" s="126" t="s">
        <v>236</v>
      </c>
      <c r="E385" s="125">
        <v>207</v>
      </c>
      <c r="F385" s="124">
        <v>3842097077</v>
      </c>
      <c r="G385" s="123">
        <v>117</v>
      </c>
      <c r="H385" s="122">
        <v>1934712601</v>
      </c>
      <c r="I385" s="121">
        <f t="shared" si="5"/>
        <v>0.3611111111111111</v>
      </c>
    </row>
    <row r="386" spans="2:9" ht="13.5" thickBot="1" x14ac:dyDescent="0.25">
      <c r="B386" s="267"/>
      <c r="C386" s="127">
        <v>18001</v>
      </c>
      <c r="D386" s="126" t="s">
        <v>233</v>
      </c>
      <c r="E386" s="125">
        <v>207</v>
      </c>
      <c r="F386" s="124">
        <v>3473016939</v>
      </c>
      <c r="G386" s="123">
        <v>115</v>
      </c>
      <c r="H386" s="122">
        <v>2087731353</v>
      </c>
      <c r="I386" s="121">
        <f t="shared" si="5"/>
        <v>0.35714285714285715</v>
      </c>
    </row>
    <row r="387" spans="2:9" ht="13.5" thickBot="1" x14ac:dyDescent="0.25">
      <c r="B387" s="267"/>
      <c r="C387" s="127">
        <v>18410</v>
      </c>
      <c r="D387" s="126" t="s">
        <v>237</v>
      </c>
      <c r="E387" s="125">
        <v>254</v>
      </c>
      <c r="F387" s="124">
        <v>4069224399</v>
      </c>
      <c r="G387" s="123">
        <v>110</v>
      </c>
      <c r="H387" s="122">
        <v>1834760206</v>
      </c>
      <c r="I387" s="121">
        <f t="shared" si="5"/>
        <v>0.30219780219780218</v>
      </c>
    </row>
    <row r="388" spans="2:9" ht="13.5" thickBot="1" x14ac:dyDescent="0.25">
      <c r="B388" s="267"/>
      <c r="C388" s="127">
        <v>18460</v>
      </c>
      <c r="D388" s="126" t="s">
        <v>238</v>
      </c>
      <c r="E388" s="125">
        <v>150</v>
      </c>
      <c r="F388" s="124">
        <v>2317927485</v>
      </c>
      <c r="G388" s="123">
        <v>63</v>
      </c>
      <c r="H388" s="122">
        <v>935452681</v>
      </c>
      <c r="I388" s="121">
        <f t="shared" si="5"/>
        <v>0.29577464788732394</v>
      </c>
    </row>
    <row r="389" spans="2:9" ht="13.5" thickBot="1" x14ac:dyDescent="0.25">
      <c r="B389" s="267"/>
      <c r="C389" s="127">
        <v>18479</v>
      </c>
      <c r="D389" s="126" t="s">
        <v>967</v>
      </c>
      <c r="E389" s="125">
        <v>41</v>
      </c>
      <c r="F389" s="124">
        <v>643648348</v>
      </c>
      <c r="G389" s="128">
        <v>14</v>
      </c>
      <c r="H389" s="122">
        <v>236000000</v>
      </c>
      <c r="I389" s="121">
        <f t="shared" si="5"/>
        <v>0.25454545454545452</v>
      </c>
    </row>
    <row r="390" spans="2:9" ht="13.5" thickBot="1" x14ac:dyDescent="0.25">
      <c r="B390" s="267"/>
      <c r="C390" s="127">
        <v>18592</v>
      </c>
      <c r="D390" s="126" t="s">
        <v>467</v>
      </c>
      <c r="E390" s="125">
        <v>308</v>
      </c>
      <c r="F390" s="124">
        <v>5728732660</v>
      </c>
      <c r="G390" s="123">
        <v>150</v>
      </c>
      <c r="H390" s="122">
        <v>2879861188</v>
      </c>
      <c r="I390" s="121">
        <f t="shared" si="5"/>
        <v>0.32751091703056767</v>
      </c>
    </row>
    <row r="391" spans="2:9" ht="13.5" thickBot="1" x14ac:dyDescent="0.25">
      <c r="B391" s="267"/>
      <c r="C391" s="127">
        <v>18610</v>
      </c>
      <c r="D391" s="126" t="s">
        <v>239</v>
      </c>
      <c r="E391" s="125">
        <v>160</v>
      </c>
      <c r="F391" s="124">
        <v>2666335223</v>
      </c>
      <c r="G391" s="123">
        <v>83</v>
      </c>
      <c r="H391" s="122">
        <v>1342901478</v>
      </c>
      <c r="I391" s="121">
        <f t="shared" si="5"/>
        <v>0.34156378600823045</v>
      </c>
    </row>
    <row r="392" spans="2:9" ht="13.5" thickBot="1" x14ac:dyDescent="0.25">
      <c r="B392" s="267"/>
      <c r="C392" s="127">
        <v>18753</v>
      </c>
      <c r="D392" s="126" t="s">
        <v>240</v>
      </c>
      <c r="E392" s="125">
        <v>592</v>
      </c>
      <c r="F392" s="124">
        <v>13617809059</v>
      </c>
      <c r="G392" s="123">
        <v>314</v>
      </c>
      <c r="H392" s="122">
        <v>6935518975</v>
      </c>
      <c r="I392" s="121">
        <f t="shared" si="5"/>
        <v>0.34657836644591611</v>
      </c>
    </row>
    <row r="393" spans="2:9" ht="13.5" thickBot="1" x14ac:dyDescent="0.25">
      <c r="B393" s="267"/>
      <c r="C393" s="127">
        <v>18756</v>
      </c>
      <c r="D393" s="126" t="s">
        <v>919</v>
      </c>
      <c r="E393" s="125">
        <v>150</v>
      </c>
      <c r="F393" s="124">
        <v>3091406582</v>
      </c>
      <c r="G393" s="123">
        <v>95</v>
      </c>
      <c r="H393" s="122">
        <v>1794631021</v>
      </c>
      <c r="I393" s="121">
        <f t="shared" si="5"/>
        <v>0.38775510204081631</v>
      </c>
    </row>
    <row r="394" spans="2:9" ht="13.5" thickBot="1" x14ac:dyDescent="0.25">
      <c r="B394" s="267"/>
      <c r="C394" s="127">
        <v>18785</v>
      </c>
      <c r="D394" s="126" t="s">
        <v>241</v>
      </c>
      <c r="E394" s="125">
        <v>55</v>
      </c>
      <c r="F394" s="124">
        <v>1320599025</v>
      </c>
      <c r="G394" s="123">
        <v>34</v>
      </c>
      <c r="H394" s="122">
        <v>510277756</v>
      </c>
      <c r="I394" s="121">
        <f t="shared" si="5"/>
        <v>0.38202247191011235</v>
      </c>
    </row>
    <row r="395" spans="2:9" ht="13.5" thickBot="1" x14ac:dyDescent="0.25">
      <c r="B395" s="268"/>
      <c r="C395" s="127">
        <v>18860</v>
      </c>
      <c r="D395" s="126" t="s">
        <v>920</v>
      </c>
      <c r="E395" s="125">
        <v>158</v>
      </c>
      <c r="F395" s="124">
        <v>3170586284</v>
      </c>
      <c r="G395" s="123">
        <v>91</v>
      </c>
      <c r="H395" s="122">
        <v>1513015073</v>
      </c>
      <c r="I395" s="121">
        <f t="shared" si="5"/>
        <v>0.36546184738955823</v>
      </c>
    </row>
    <row r="396" spans="2:9" ht="13.5" thickBot="1" x14ac:dyDescent="0.25">
      <c r="B396" s="266" t="s">
        <v>704</v>
      </c>
      <c r="C396" s="269" t="s">
        <v>1001</v>
      </c>
      <c r="D396" s="270"/>
      <c r="E396" s="133">
        <v>3431</v>
      </c>
      <c r="F396" s="132">
        <v>65874484429</v>
      </c>
      <c r="G396" s="131">
        <v>2286</v>
      </c>
      <c r="H396" s="130">
        <v>39151472840</v>
      </c>
      <c r="I396" s="129">
        <f t="shared" si="5"/>
        <v>0.39986006646842748</v>
      </c>
    </row>
    <row r="397" spans="2:9" ht="13.5" thickBot="1" x14ac:dyDescent="0.25">
      <c r="B397" s="267"/>
      <c r="C397" s="127">
        <v>85010</v>
      </c>
      <c r="D397" s="126" t="s">
        <v>706</v>
      </c>
      <c r="E397" s="125">
        <v>263</v>
      </c>
      <c r="F397" s="124">
        <v>5435365531</v>
      </c>
      <c r="G397" s="123">
        <v>155</v>
      </c>
      <c r="H397" s="122">
        <v>2378312550</v>
      </c>
      <c r="I397" s="121">
        <f t="shared" si="5"/>
        <v>0.37081339712918659</v>
      </c>
    </row>
    <row r="398" spans="2:9" ht="13.5" thickBot="1" x14ac:dyDescent="0.25">
      <c r="B398" s="267"/>
      <c r="C398" s="127">
        <v>85015</v>
      </c>
      <c r="D398" s="126" t="s">
        <v>1086</v>
      </c>
      <c r="E398" s="125">
        <v>126</v>
      </c>
      <c r="F398" s="124">
        <v>1764690411</v>
      </c>
      <c r="G398" s="123">
        <v>69</v>
      </c>
      <c r="H398" s="122">
        <v>833836418</v>
      </c>
      <c r="I398" s="121">
        <f t="shared" ref="I398:I461" si="6">+G398/(G398+E398)</f>
        <v>0.35384615384615387</v>
      </c>
    </row>
    <row r="399" spans="2:9" ht="13.5" thickBot="1" x14ac:dyDescent="0.25">
      <c r="B399" s="267"/>
      <c r="C399" s="127">
        <v>85125</v>
      </c>
      <c r="D399" s="126" t="s">
        <v>707</v>
      </c>
      <c r="E399" s="125">
        <v>267</v>
      </c>
      <c r="F399" s="124">
        <v>5616274833</v>
      </c>
      <c r="G399" s="123">
        <v>173</v>
      </c>
      <c r="H399" s="122">
        <v>3473759606</v>
      </c>
      <c r="I399" s="121">
        <f t="shared" si="6"/>
        <v>0.39318181818181819</v>
      </c>
    </row>
    <row r="400" spans="2:9" ht="13.5" thickBot="1" x14ac:dyDescent="0.25">
      <c r="B400" s="267"/>
      <c r="C400" s="127">
        <v>85136</v>
      </c>
      <c r="D400" s="126" t="s">
        <v>1085</v>
      </c>
      <c r="E400" s="125">
        <v>24</v>
      </c>
      <c r="F400" s="124">
        <v>436797712</v>
      </c>
      <c r="G400" s="123">
        <v>14</v>
      </c>
      <c r="H400" s="122">
        <v>174283969</v>
      </c>
      <c r="I400" s="121">
        <f t="shared" si="6"/>
        <v>0.36842105263157893</v>
      </c>
    </row>
    <row r="401" spans="2:9" ht="13.5" thickBot="1" x14ac:dyDescent="0.25">
      <c r="B401" s="267"/>
      <c r="C401" s="127">
        <v>85139</v>
      </c>
      <c r="D401" s="126" t="s">
        <v>870</v>
      </c>
      <c r="E401" s="125">
        <v>157</v>
      </c>
      <c r="F401" s="124">
        <v>3207866912</v>
      </c>
      <c r="G401" s="123">
        <v>137</v>
      </c>
      <c r="H401" s="122">
        <v>2599339241</v>
      </c>
      <c r="I401" s="121">
        <f t="shared" si="6"/>
        <v>0.46598639455782315</v>
      </c>
    </row>
    <row r="402" spans="2:9" ht="13.5" thickBot="1" x14ac:dyDescent="0.25">
      <c r="B402" s="267"/>
      <c r="C402" s="127">
        <v>85162</v>
      </c>
      <c r="D402" s="126" t="s">
        <v>708</v>
      </c>
      <c r="E402" s="125">
        <v>181</v>
      </c>
      <c r="F402" s="124">
        <v>2632206560</v>
      </c>
      <c r="G402" s="123">
        <v>120</v>
      </c>
      <c r="H402" s="122">
        <v>1643745057</v>
      </c>
      <c r="I402" s="121">
        <f t="shared" si="6"/>
        <v>0.39867109634551495</v>
      </c>
    </row>
    <row r="403" spans="2:9" ht="13.5" thickBot="1" x14ac:dyDescent="0.25">
      <c r="B403" s="267"/>
      <c r="C403" s="127">
        <v>85225</v>
      </c>
      <c r="D403" s="126" t="s">
        <v>709</v>
      </c>
      <c r="E403" s="125">
        <v>226</v>
      </c>
      <c r="F403" s="124">
        <v>4251409820</v>
      </c>
      <c r="G403" s="123">
        <v>161</v>
      </c>
      <c r="H403" s="122">
        <v>2945937221</v>
      </c>
      <c r="I403" s="121">
        <f t="shared" si="6"/>
        <v>0.41602067183462532</v>
      </c>
    </row>
    <row r="404" spans="2:9" ht="13.5" thickBot="1" x14ac:dyDescent="0.25">
      <c r="B404" s="267"/>
      <c r="C404" s="127">
        <v>85230</v>
      </c>
      <c r="D404" s="126" t="s">
        <v>871</v>
      </c>
      <c r="E404" s="125">
        <v>101</v>
      </c>
      <c r="F404" s="124">
        <v>1802373530</v>
      </c>
      <c r="G404" s="123">
        <v>58</v>
      </c>
      <c r="H404" s="122">
        <v>1071899200</v>
      </c>
      <c r="I404" s="121">
        <f t="shared" si="6"/>
        <v>0.36477987421383645</v>
      </c>
    </row>
    <row r="405" spans="2:9" ht="13.5" thickBot="1" x14ac:dyDescent="0.25">
      <c r="B405" s="267"/>
      <c r="C405" s="127">
        <v>85250</v>
      </c>
      <c r="D405" s="126" t="s">
        <v>710</v>
      </c>
      <c r="E405" s="125">
        <v>331</v>
      </c>
      <c r="F405" s="124">
        <v>8152039204</v>
      </c>
      <c r="G405" s="123">
        <v>207</v>
      </c>
      <c r="H405" s="122">
        <v>4825375407</v>
      </c>
      <c r="I405" s="121">
        <f t="shared" si="6"/>
        <v>0.38475836431226768</v>
      </c>
    </row>
    <row r="406" spans="2:9" ht="13.5" thickBot="1" x14ac:dyDescent="0.25">
      <c r="B406" s="267"/>
      <c r="C406" s="127">
        <v>85263</v>
      </c>
      <c r="D406" s="126" t="s">
        <v>711</v>
      </c>
      <c r="E406" s="125">
        <v>164</v>
      </c>
      <c r="F406" s="124">
        <v>2821159199</v>
      </c>
      <c r="G406" s="123">
        <v>122</v>
      </c>
      <c r="H406" s="122">
        <v>1924512652</v>
      </c>
      <c r="I406" s="121">
        <f t="shared" si="6"/>
        <v>0.42657342657342656</v>
      </c>
    </row>
    <row r="407" spans="2:9" ht="13.5" thickBot="1" x14ac:dyDescent="0.25">
      <c r="B407" s="267"/>
      <c r="C407" s="127">
        <v>85279</v>
      </c>
      <c r="D407" s="126" t="s">
        <v>712</v>
      </c>
      <c r="E407" s="125">
        <v>87</v>
      </c>
      <c r="F407" s="124">
        <v>1242906539</v>
      </c>
      <c r="G407" s="123">
        <v>54</v>
      </c>
      <c r="H407" s="122">
        <v>686526920</v>
      </c>
      <c r="I407" s="121">
        <f t="shared" si="6"/>
        <v>0.38297872340425532</v>
      </c>
    </row>
    <row r="408" spans="2:9" ht="13.5" thickBot="1" x14ac:dyDescent="0.25">
      <c r="B408" s="267"/>
      <c r="C408" s="127">
        <v>85300</v>
      </c>
      <c r="D408" s="126" t="s">
        <v>68</v>
      </c>
      <c r="E408" s="125">
        <v>160</v>
      </c>
      <c r="F408" s="124">
        <v>2493681121</v>
      </c>
      <c r="G408" s="123">
        <v>114</v>
      </c>
      <c r="H408" s="122">
        <v>1806422949</v>
      </c>
      <c r="I408" s="121">
        <f t="shared" si="6"/>
        <v>0.41605839416058393</v>
      </c>
    </row>
    <row r="409" spans="2:9" ht="13.5" thickBot="1" x14ac:dyDescent="0.25">
      <c r="B409" s="267"/>
      <c r="C409" s="127">
        <v>85315</v>
      </c>
      <c r="D409" s="126" t="s">
        <v>713</v>
      </c>
      <c r="E409" s="125">
        <v>37</v>
      </c>
      <c r="F409" s="124">
        <v>600740900</v>
      </c>
      <c r="G409" s="123">
        <v>36</v>
      </c>
      <c r="H409" s="122">
        <v>532331290</v>
      </c>
      <c r="I409" s="121">
        <f t="shared" si="6"/>
        <v>0.49315068493150682</v>
      </c>
    </row>
    <row r="410" spans="2:9" ht="13.5" thickBot="1" x14ac:dyDescent="0.25">
      <c r="B410" s="267"/>
      <c r="C410" s="127">
        <v>85325</v>
      </c>
      <c r="D410" s="126" t="s">
        <v>714</v>
      </c>
      <c r="E410" s="125">
        <v>216</v>
      </c>
      <c r="F410" s="124">
        <v>4976207498</v>
      </c>
      <c r="G410" s="123">
        <v>147</v>
      </c>
      <c r="H410" s="122">
        <v>2591196402</v>
      </c>
      <c r="I410" s="121">
        <f t="shared" si="6"/>
        <v>0.4049586776859504</v>
      </c>
    </row>
    <row r="411" spans="2:9" ht="13.5" thickBot="1" x14ac:dyDescent="0.25">
      <c r="B411" s="267"/>
      <c r="C411" s="127">
        <v>85400</v>
      </c>
      <c r="D411" s="126" t="s">
        <v>715</v>
      </c>
      <c r="E411" s="125">
        <v>316</v>
      </c>
      <c r="F411" s="124">
        <v>3705057246</v>
      </c>
      <c r="G411" s="123">
        <v>208</v>
      </c>
      <c r="H411" s="122">
        <v>1989918349</v>
      </c>
      <c r="I411" s="121">
        <f t="shared" si="6"/>
        <v>0.39694656488549618</v>
      </c>
    </row>
    <row r="412" spans="2:9" ht="13.5" thickBot="1" x14ac:dyDescent="0.25">
      <c r="B412" s="267"/>
      <c r="C412" s="127">
        <v>85410</v>
      </c>
      <c r="D412" s="126" t="s">
        <v>716</v>
      </c>
      <c r="E412" s="125">
        <v>243</v>
      </c>
      <c r="F412" s="124">
        <v>5140824328</v>
      </c>
      <c r="G412" s="123">
        <v>148</v>
      </c>
      <c r="H412" s="122">
        <v>2569200083</v>
      </c>
      <c r="I412" s="121">
        <f t="shared" si="6"/>
        <v>0.37851662404092073</v>
      </c>
    </row>
    <row r="413" spans="2:9" ht="13.5" thickBot="1" x14ac:dyDescent="0.25">
      <c r="B413" s="267"/>
      <c r="C413" s="127">
        <v>85430</v>
      </c>
      <c r="D413" s="126" t="s">
        <v>717</v>
      </c>
      <c r="E413" s="125">
        <v>182</v>
      </c>
      <c r="F413" s="124">
        <v>3753342587</v>
      </c>
      <c r="G413" s="123">
        <v>107</v>
      </c>
      <c r="H413" s="122">
        <v>2017093332</v>
      </c>
      <c r="I413" s="121">
        <f t="shared" si="6"/>
        <v>0.37024221453287198</v>
      </c>
    </row>
    <row r="414" spans="2:9" ht="13.5" thickBot="1" x14ac:dyDescent="0.25">
      <c r="B414" s="267"/>
      <c r="C414" s="127">
        <v>85440</v>
      </c>
      <c r="D414" s="126" t="s">
        <v>136</v>
      </c>
      <c r="E414" s="125">
        <v>142</v>
      </c>
      <c r="F414" s="124">
        <v>2903222765</v>
      </c>
      <c r="G414" s="123">
        <v>108</v>
      </c>
      <c r="H414" s="122">
        <v>2000613377</v>
      </c>
      <c r="I414" s="121">
        <f t="shared" si="6"/>
        <v>0.432</v>
      </c>
    </row>
    <row r="415" spans="2:9" ht="13.5" thickBot="1" x14ac:dyDescent="0.25">
      <c r="B415" s="268"/>
      <c r="C415" s="127">
        <v>85001</v>
      </c>
      <c r="D415" s="126" t="s">
        <v>705</v>
      </c>
      <c r="E415" s="125">
        <v>208</v>
      </c>
      <c r="F415" s="124">
        <v>4938317733</v>
      </c>
      <c r="G415" s="123">
        <v>148</v>
      </c>
      <c r="H415" s="122">
        <v>3087168817</v>
      </c>
      <c r="I415" s="121">
        <f t="shared" si="6"/>
        <v>0.4157303370786517</v>
      </c>
    </row>
    <row r="416" spans="2:9" ht="13.5" thickBot="1" x14ac:dyDescent="0.25">
      <c r="B416" s="266" t="s">
        <v>242</v>
      </c>
      <c r="C416" s="269" t="s">
        <v>1001</v>
      </c>
      <c r="D416" s="270"/>
      <c r="E416" s="133">
        <v>11018</v>
      </c>
      <c r="F416" s="132">
        <v>131520983999</v>
      </c>
      <c r="G416" s="131">
        <v>7922</v>
      </c>
      <c r="H416" s="130">
        <v>90103242724</v>
      </c>
      <c r="I416" s="129">
        <f t="shared" si="6"/>
        <v>0.41826821541710663</v>
      </c>
    </row>
    <row r="417" spans="2:9" ht="13.5" thickBot="1" x14ac:dyDescent="0.25">
      <c r="B417" s="267"/>
      <c r="C417" s="127">
        <v>19022</v>
      </c>
      <c r="D417" s="126" t="s">
        <v>244</v>
      </c>
      <c r="E417" s="125">
        <v>236</v>
      </c>
      <c r="F417" s="124">
        <v>2198544735</v>
      </c>
      <c r="G417" s="123">
        <v>130</v>
      </c>
      <c r="H417" s="122">
        <v>1068695121</v>
      </c>
      <c r="I417" s="121">
        <f t="shared" si="6"/>
        <v>0.3551912568306011</v>
      </c>
    </row>
    <row r="418" spans="2:9" ht="13.5" thickBot="1" x14ac:dyDescent="0.25">
      <c r="B418" s="267"/>
      <c r="C418" s="127">
        <v>19050</v>
      </c>
      <c r="D418" s="126" t="s">
        <v>35</v>
      </c>
      <c r="E418" s="125">
        <v>196</v>
      </c>
      <c r="F418" s="124">
        <v>2650582366</v>
      </c>
      <c r="G418" s="123">
        <v>124</v>
      </c>
      <c r="H418" s="122">
        <v>1607018953</v>
      </c>
      <c r="I418" s="121">
        <f t="shared" si="6"/>
        <v>0.38750000000000001</v>
      </c>
    </row>
    <row r="419" spans="2:9" ht="13.5" thickBot="1" x14ac:dyDescent="0.25">
      <c r="B419" s="267"/>
      <c r="C419" s="127">
        <v>19075</v>
      </c>
      <c r="D419" s="126" t="s">
        <v>245</v>
      </c>
      <c r="E419" s="125">
        <v>277</v>
      </c>
      <c r="F419" s="124">
        <v>3443830848</v>
      </c>
      <c r="G419" s="123">
        <v>199</v>
      </c>
      <c r="H419" s="122">
        <v>2342692529</v>
      </c>
      <c r="I419" s="121">
        <f t="shared" si="6"/>
        <v>0.41806722689075632</v>
      </c>
    </row>
    <row r="420" spans="2:9" ht="13.5" thickBot="1" x14ac:dyDescent="0.25">
      <c r="B420" s="267"/>
      <c r="C420" s="127">
        <v>19100</v>
      </c>
      <c r="D420" s="126" t="s">
        <v>105</v>
      </c>
      <c r="E420" s="125">
        <v>473</v>
      </c>
      <c r="F420" s="124">
        <v>5263811025</v>
      </c>
      <c r="G420" s="123">
        <v>351</v>
      </c>
      <c r="H420" s="122">
        <v>3492059425</v>
      </c>
      <c r="I420" s="121">
        <f t="shared" si="6"/>
        <v>0.42597087378640774</v>
      </c>
    </row>
    <row r="421" spans="2:9" ht="13.5" thickBot="1" x14ac:dyDescent="0.25">
      <c r="B421" s="267"/>
      <c r="C421" s="127">
        <v>19110</v>
      </c>
      <c r="D421" s="126" t="s">
        <v>246</v>
      </c>
      <c r="E421" s="125">
        <v>151</v>
      </c>
      <c r="F421" s="124">
        <v>1545473116</v>
      </c>
      <c r="G421" s="123">
        <v>129</v>
      </c>
      <c r="H421" s="122">
        <v>1226762060</v>
      </c>
      <c r="I421" s="121">
        <f t="shared" si="6"/>
        <v>0.46071428571428569</v>
      </c>
    </row>
    <row r="422" spans="2:9" ht="13.5" thickBot="1" x14ac:dyDescent="0.25">
      <c r="B422" s="267"/>
      <c r="C422" s="127">
        <v>19130</v>
      </c>
      <c r="D422" s="126" t="s">
        <v>247</v>
      </c>
      <c r="E422" s="125">
        <v>590</v>
      </c>
      <c r="F422" s="124">
        <v>6533085543</v>
      </c>
      <c r="G422" s="123">
        <v>407</v>
      </c>
      <c r="H422" s="122">
        <v>4787590101</v>
      </c>
      <c r="I422" s="121">
        <f t="shared" si="6"/>
        <v>0.40822467402206619</v>
      </c>
    </row>
    <row r="423" spans="2:9" ht="13.5" thickBot="1" x14ac:dyDescent="0.25">
      <c r="B423" s="267"/>
      <c r="C423" s="127">
        <v>19137</v>
      </c>
      <c r="D423" s="126" t="s">
        <v>248</v>
      </c>
      <c r="E423" s="125">
        <v>469</v>
      </c>
      <c r="F423" s="124">
        <v>4979678017</v>
      </c>
      <c r="G423" s="123">
        <v>317</v>
      </c>
      <c r="H423" s="122">
        <v>3153576968</v>
      </c>
      <c r="I423" s="121">
        <f t="shared" si="6"/>
        <v>0.40330788804071249</v>
      </c>
    </row>
    <row r="424" spans="2:9" ht="13.5" thickBot="1" x14ac:dyDescent="0.25">
      <c r="B424" s="267"/>
      <c r="C424" s="127">
        <v>19142</v>
      </c>
      <c r="D424" s="126" t="s">
        <v>249</v>
      </c>
      <c r="E424" s="125">
        <v>284</v>
      </c>
      <c r="F424" s="124">
        <v>3963697510</v>
      </c>
      <c r="G424" s="123">
        <v>216</v>
      </c>
      <c r="H424" s="122">
        <v>2658459779</v>
      </c>
      <c r="I424" s="121">
        <f t="shared" si="6"/>
        <v>0.432</v>
      </c>
    </row>
    <row r="425" spans="2:9" ht="13.5" thickBot="1" x14ac:dyDescent="0.25">
      <c r="B425" s="267"/>
      <c r="C425" s="127">
        <v>19212</v>
      </c>
      <c r="D425" s="126" t="s">
        <v>250</v>
      </c>
      <c r="E425" s="125">
        <v>165</v>
      </c>
      <c r="F425" s="124">
        <v>2044994219</v>
      </c>
      <c r="G425" s="123">
        <v>155</v>
      </c>
      <c r="H425" s="122">
        <v>1750431868</v>
      </c>
      <c r="I425" s="121">
        <f t="shared" si="6"/>
        <v>0.484375</v>
      </c>
    </row>
    <row r="426" spans="2:9" ht="13.5" thickBot="1" x14ac:dyDescent="0.25">
      <c r="B426" s="267"/>
      <c r="C426" s="127">
        <v>19256</v>
      </c>
      <c r="D426" s="126" t="s">
        <v>251</v>
      </c>
      <c r="E426" s="125">
        <v>689</v>
      </c>
      <c r="F426" s="124">
        <v>8702155492</v>
      </c>
      <c r="G426" s="123">
        <v>506</v>
      </c>
      <c r="H426" s="122">
        <v>5889533134</v>
      </c>
      <c r="I426" s="121">
        <f t="shared" si="6"/>
        <v>0.42343096234309624</v>
      </c>
    </row>
    <row r="427" spans="2:9" ht="13.5" thickBot="1" x14ac:dyDescent="0.25">
      <c r="B427" s="267"/>
      <c r="C427" s="127">
        <v>19290</v>
      </c>
      <c r="D427" s="126" t="s">
        <v>233</v>
      </c>
      <c r="E427" s="125">
        <v>91</v>
      </c>
      <c r="F427" s="124">
        <v>936766570</v>
      </c>
      <c r="G427" s="123">
        <v>56</v>
      </c>
      <c r="H427" s="122">
        <v>603380205</v>
      </c>
      <c r="I427" s="121">
        <f t="shared" si="6"/>
        <v>0.38095238095238093</v>
      </c>
    </row>
    <row r="428" spans="2:9" ht="13.5" thickBot="1" x14ac:dyDescent="0.25">
      <c r="B428" s="267"/>
      <c r="C428" s="127">
        <v>19300</v>
      </c>
      <c r="D428" s="126" t="s">
        <v>252</v>
      </c>
      <c r="E428" s="125">
        <v>76</v>
      </c>
      <c r="F428" s="124">
        <v>1194666411</v>
      </c>
      <c r="G428" s="123">
        <v>64</v>
      </c>
      <c r="H428" s="122">
        <v>874898246</v>
      </c>
      <c r="I428" s="121">
        <f t="shared" si="6"/>
        <v>0.45714285714285713</v>
      </c>
    </row>
    <row r="429" spans="2:9" ht="13.5" thickBot="1" x14ac:dyDescent="0.25">
      <c r="B429" s="267"/>
      <c r="C429" s="127">
        <v>19318</v>
      </c>
      <c r="D429" s="126" t="s">
        <v>959</v>
      </c>
      <c r="E429" s="125">
        <v>140</v>
      </c>
      <c r="F429" s="124">
        <v>1503633547</v>
      </c>
      <c r="G429" s="123">
        <v>131</v>
      </c>
      <c r="H429" s="122">
        <v>1497837016</v>
      </c>
      <c r="I429" s="121">
        <f t="shared" si="6"/>
        <v>0.48339483394833949</v>
      </c>
    </row>
    <row r="430" spans="2:9" ht="13.5" thickBot="1" x14ac:dyDescent="0.25">
      <c r="B430" s="267"/>
      <c r="C430" s="127">
        <v>19355</v>
      </c>
      <c r="D430" s="126" t="s">
        <v>253</v>
      </c>
      <c r="E430" s="125">
        <v>337</v>
      </c>
      <c r="F430" s="124">
        <v>3444343432</v>
      </c>
      <c r="G430" s="123">
        <v>171</v>
      </c>
      <c r="H430" s="122">
        <v>1779940259</v>
      </c>
      <c r="I430" s="121">
        <f t="shared" si="6"/>
        <v>0.33661417322834647</v>
      </c>
    </row>
    <row r="431" spans="2:9" ht="13.5" thickBot="1" x14ac:dyDescent="0.25">
      <c r="B431" s="267"/>
      <c r="C431" s="127">
        <v>19364</v>
      </c>
      <c r="D431" s="126" t="s">
        <v>254</v>
      </c>
      <c r="E431" s="125">
        <v>229</v>
      </c>
      <c r="F431" s="124">
        <v>2635108831</v>
      </c>
      <c r="G431" s="123">
        <v>136</v>
      </c>
      <c r="H431" s="122">
        <v>1547219817</v>
      </c>
      <c r="I431" s="121">
        <f t="shared" si="6"/>
        <v>0.37260273972602742</v>
      </c>
    </row>
    <row r="432" spans="2:9" ht="13.5" thickBot="1" x14ac:dyDescent="0.25">
      <c r="B432" s="267"/>
      <c r="C432" s="127">
        <v>19392</v>
      </c>
      <c r="D432" s="126" t="s">
        <v>255</v>
      </c>
      <c r="E432" s="125">
        <v>272</v>
      </c>
      <c r="F432" s="124">
        <v>2259203391</v>
      </c>
      <c r="G432" s="123">
        <v>201</v>
      </c>
      <c r="H432" s="122">
        <v>1704615940</v>
      </c>
      <c r="I432" s="121">
        <f t="shared" si="6"/>
        <v>0.42494714587737842</v>
      </c>
    </row>
    <row r="433" spans="2:9" ht="13.5" thickBot="1" x14ac:dyDescent="0.25">
      <c r="B433" s="267"/>
      <c r="C433" s="127">
        <v>19397</v>
      </c>
      <c r="D433" s="126" t="s">
        <v>347</v>
      </c>
      <c r="E433" s="125">
        <v>291</v>
      </c>
      <c r="F433" s="124">
        <v>3026027686</v>
      </c>
      <c r="G433" s="123">
        <v>196</v>
      </c>
      <c r="H433" s="122">
        <v>1990888449</v>
      </c>
      <c r="I433" s="121">
        <f t="shared" si="6"/>
        <v>0.40246406570841892</v>
      </c>
    </row>
    <row r="434" spans="2:9" ht="13.5" thickBot="1" x14ac:dyDescent="0.25">
      <c r="B434" s="267"/>
      <c r="C434" s="127">
        <v>19418</v>
      </c>
      <c r="D434" s="126" t="s">
        <v>1084</v>
      </c>
      <c r="E434" s="125">
        <v>92</v>
      </c>
      <c r="F434" s="124">
        <v>1694669007</v>
      </c>
      <c r="G434" s="123">
        <v>72</v>
      </c>
      <c r="H434" s="122">
        <v>1270281386</v>
      </c>
      <c r="I434" s="121">
        <f t="shared" si="6"/>
        <v>0.43902439024390244</v>
      </c>
    </row>
    <row r="435" spans="2:9" ht="13.5" thickBot="1" x14ac:dyDescent="0.25">
      <c r="B435" s="267"/>
      <c r="C435" s="127">
        <v>19450</v>
      </c>
      <c r="D435" s="126" t="s">
        <v>256</v>
      </c>
      <c r="E435" s="125">
        <v>247</v>
      </c>
      <c r="F435" s="124">
        <v>3059183873</v>
      </c>
      <c r="G435" s="123">
        <v>143</v>
      </c>
      <c r="H435" s="122">
        <v>1610636425</v>
      </c>
      <c r="I435" s="121">
        <f t="shared" si="6"/>
        <v>0.36666666666666664</v>
      </c>
    </row>
    <row r="436" spans="2:9" ht="13.5" thickBot="1" x14ac:dyDescent="0.25">
      <c r="B436" s="267"/>
      <c r="C436" s="127">
        <v>19455</v>
      </c>
      <c r="D436" s="126" t="s">
        <v>257</v>
      </c>
      <c r="E436" s="125">
        <v>87</v>
      </c>
      <c r="F436" s="124">
        <v>1042691134</v>
      </c>
      <c r="G436" s="123">
        <v>112</v>
      </c>
      <c r="H436" s="122">
        <v>1141929233</v>
      </c>
      <c r="I436" s="121">
        <f t="shared" si="6"/>
        <v>0.56281407035175879</v>
      </c>
    </row>
    <row r="437" spans="2:9" ht="13.5" thickBot="1" x14ac:dyDescent="0.25">
      <c r="B437" s="267"/>
      <c r="C437" s="127">
        <v>19473</v>
      </c>
      <c r="D437" s="126" t="s">
        <v>122</v>
      </c>
      <c r="E437" s="125">
        <v>589</v>
      </c>
      <c r="F437" s="124">
        <v>7171903643</v>
      </c>
      <c r="G437" s="123">
        <v>399</v>
      </c>
      <c r="H437" s="122">
        <v>4784566379</v>
      </c>
      <c r="I437" s="121">
        <f t="shared" si="6"/>
        <v>0.40384615384615385</v>
      </c>
    </row>
    <row r="438" spans="2:9" ht="13.5" thickBot="1" x14ac:dyDescent="0.25">
      <c r="B438" s="267"/>
      <c r="C438" s="127">
        <v>19513</v>
      </c>
      <c r="D438" s="126" t="s">
        <v>258</v>
      </c>
      <c r="E438" s="125">
        <v>77</v>
      </c>
      <c r="F438" s="124">
        <v>1155591174</v>
      </c>
      <c r="G438" s="123">
        <v>74</v>
      </c>
      <c r="H438" s="122">
        <v>1137913224</v>
      </c>
      <c r="I438" s="121">
        <f t="shared" si="6"/>
        <v>0.49006622516556292</v>
      </c>
    </row>
    <row r="439" spans="2:9" ht="13.5" thickBot="1" x14ac:dyDescent="0.25">
      <c r="B439" s="267"/>
      <c r="C439" s="127">
        <v>19517</v>
      </c>
      <c r="D439" s="126" t="s">
        <v>176</v>
      </c>
      <c r="E439" s="125">
        <v>275</v>
      </c>
      <c r="F439" s="124">
        <v>3414593808</v>
      </c>
      <c r="G439" s="123">
        <v>184</v>
      </c>
      <c r="H439" s="122">
        <v>2207805995</v>
      </c>
      <c r="I439" s="121">
        <f t="shared" si="6"/>
        <v>0.40087145969498911</v>
      </c>
    </row>
    <row r="440" spans="2:9" ht="13.5" thickBot="1" x14ac:dyDescent="0.25">
      <c r="B440" s="267"/>
      <c r="C440" s="127">
        <v>19532</v>
      </c>
      <c r="D440" s="126" t="s">
        <v>259</v>
      </c>
      <c r="E440" s="125">
        <v>328</v>
      </c>
      <c r="F440" s="124">
        <v>4418696176</v>
      </c>
      <c r="G440" s="123">
        <v>275</v>
      </c>
      <c r="H440" s="122">
        <v>3646681854</v>
      </c>
      <c r="I440" s="121">
        <f t="shared" si="6"/>
        <v>0.45605306799336648</v>
      </c>
    </row>
    <row r="441" spans="2:9" ht="13.5" thickBot="1" x14ac:dyDescent="0.25">
      <c r="B441" s="267"/>
      <c r="C441" s="127">
        <v>19533</v>
      </c>
      <c r="D441" s="126" t="s">
        <v>260</v>
      </c>
      <c r="E441" s="125">
        <v>165</v>
      </c>
      <c r="F441" s="124">
        <v>2516666284</v>
      </c>
      <c r="G441" s="123">
        <v>104</v>
      </c>
      <c r="H441" s="122">
        <v>1575001198</v>
      </c>
      <c r="I441" s="121">
        <f t="shared" si="6"/>
        <v>0.38661710037174724</v>
      </c>
    </row>
    <row r="442" spans="2:9" ht="13.5" thickBot="1" x14ac:dyDescent="0.25">
      <c r="B442" s="267"/>
      <c r="C442" s="127">
        <v>19548</v>
      </c>
      <c r="D442" s="126" t="s">
        <v>261</v>
      </c>
      <c r="E442" s="125">
        <v>643</v>
      </c>
      <c r="F442" s="124">
        <v>5863266628</v>
      </c>
      <c r="G442" s="123">
        <v>439</v>
      </c>
      <c r="H442" s="122">
        <v>3877384522</v>
      </c>
      <c r="I442" s="121">
        <f t="shared" si="6"/>
        <v>0.40573012939001846</v>
      </c>
    </row>
    <row r="443" spans="2:9" ht="13.5" thickBot="1" x14ac:dyDescent="0.25">
      <c r="B443" s="267"/>
      <c r="C443" s="127">
        <v>19001</v>
      </c>
      <c r="D443" s="126" t="s">
        <v>243</v>
      </c>
      <c r="E443" s="125">
        <v>376</v>
      </c>
      <c r="F443" s="124">
        <v>4993867192</v>
      </c>
      <c r="G443" s="123">
        <v>324</v>
      </c>
      <c r="H443" s="122">
        <v>3645162651</v>
      </c>
      <c r="I443" s="121">
        <f t="shared" si="6"/>
        <v>0.46285714285714286</v>
      </c>
    </row>
    <row r="444" spans="2:9" ht="13.5" thickBot="1" x14ac:dyDescent="0.25">
      <c r="B444" s="267"/>
      <c r="C444" s="127">
        <v>19573</v>
      </c>
      <c r="D444" s="126" t="s">
        <v>1083</v>
      </c>
      <c r="E444" s="134">
        <v>5</v>
      </c>
      <c r="F444" s="124">
        <v>62000000</v>
      </c>
      <c r="G444" s="123">
        <v>4</v>
      </c>
      <c r="H444" s="122">
        <v>22825252</v>
      </c>
      <c r="I444" s="121">
        <f t="shared" si="6"/>
        <v>0.44444444444444442</v>
      </c>
    </row>
    <row r="445" spans="2:9" ht="13.5" thickBot="1" x14ac:dyDescent="0.25">
      <c r="B445" s="267"/>
      <c r="C445" s="127">
        <v>19585</v>
      </c>
      <c r="D445" s="126" t="s">
        <v>263</v>
      </c>
      <c r="E445" s="125">
        <v>214</v>
      </c>
      <c r="F445" s="124">
        <v>2741210525</v>
      </c>
      <c r="G445" s="123">
        <v>170</v>
      </c>
      <c r="H445" s="122">
        <v>1938615514</v>
      </c>
      <c r="I445" s="121">
        <f t="shared" si="6"/>
        <v>0.44270833333333331</v>
      </c>
    </row>
    <row r="446" spans="2:9" ht="13.5" thickBot="1" x14ac:dyDescent="0.25">
      <c r="B446" s="267"/>
      <c r="C446" s="127">
        <v>19622</v>
      </c>
      <c r="D446" s="126" t="s">
        <v>264</v>
      </c>
      <c r="E446" s="125">
        <v>198</v>
      </c>
      <c r="F446" s="124">
        <v>1912781142</v>
      </c>
      <c r="G446" s="123">
        <v>142</v>
      </c>
      <c r="H446" s="122">
        <v>1040557946</v>
      </c>
      <c r="I446" s="121">
        <f t="shared" si="6"/>
        <v>0.41764705882352943</v>
      </c>
    </row>
    <row r="447" spans="2:9" ht="13.5" thickBot="1" x14ac:dyDescent="0.25">
      <c r="B447" s="267"/>
      <c r="C447" s="127">
        <v>19693</v>
      </c>
      <c r="D447" s="126" t="s">
        <v>885</v>
      </c>
      <c r="E447" s="125">
        <v>166</v>
      </c>
      <c r="F447" s="124">
        <v>2352782899</v>
      </c>
      <c r="G447" s="123">
        <v>159</v>
      </c>
      <c r="H447" s="122">
        <v>2454434721</v>
      </c>
      <c r="I447" s="121">
        <f t="shared" si="6"/>
        <v>0.48923076923076925</v>
      </c>
    </row>
    <row r="448" spans="2:9" ht="13.5" thickBot="1" x14ac:dyDescent="0.25">
      <c r="B448" s="267"/>
      <c r="C448" s="127">
        <v>19701</v>
      </c>
      <c r="D448" s="126" t="s">
        <v>133</v>
      </c>
      <c r="E448" s="125">
        <v>75</v>
      </c>
      <c r="F448" s="124">
        <v>1000391132</v>
      </c>
      <c r="G448" s="123">
        <v>52</v>
      </c>
      <c r="H448" s="122">
        <v>741558950</v>
      </c>
      <c r="I448" s="121">
        <f t="shared" si="6"/>
        <v>0.40944881889763779</v>
      </c>
    </row>
    <row r="449" spans="2:9" ht="13.5" thickBot="1" x14ac:dyDescent="0.25">
      <c r="B449" s="267"/>
      <c r="C449" s="127">
        <v>19698</v>
      </c>
      <c r="D449" s="126" t="s">
        <v>265</v>
      </c>
      <c r="E449" s="125">
        <v>390</v>
      </c>
      <c r="F449" s="124">
        <v>5305776292</v>
      </c>
      <c r="G449" s="123">
        <v>307</v>
      </c>
      <c r="H449" s="122">
        <v>4115205059</v>
      </c>
      <c r="I449" s="121">
        <f t="shared" si="6"/>
        <v>0.44045911047345765</v>
      </c>
    </row>
    <row r="450" spans="2:9" ht="13.5" thickBot="1" x14ac:dyDescent="0.25">
      <c r="B450" s="267"/>
      <c r="C450" s="127">
        <v>19743</v>
      </c>
      <c r="D450" s="126" t="s">
        <v>266</v>
      </c>
      <c r="E450" s="125">
        <v>337</v>
      </c>
      <c r="F450" s="124">
        <v>4568313578</v>
      </c>
      <c r="G450" s="123">
        <v>212</v>
      </c>
      <c r="H450" s="122">
        <v>2748635728</v>
      </c>
      <c r="I450" s="121">
        <f t="shared" si="6"/>
        <v>0.38615664845173042</v>
      </c>
    </row>
    <row r="451" spans="2:9" ht="13.5" thickBot="1" x14ac:dyDescent="0.25">
      <c r="B451" s="267"/>
      <c r="C451" s="127">
        <v>19760</v>
      </c>
      <c r="D451" s="126" t="s">
        <v>267</v>
      </c>
      <c r="E451" s="125">
        <v>200</v>
      </c>
      <c r="F451" s="124">
        <v>2891593291</v>
      </c>
      <c r="G451" s="123">
        <v>145</v>
      </c>
      <c r="H451" s="122">
        <v>1869548046</v>
      </c>
      <c r="I451" s="121">
        <f t="shared" si="6"/>
        <v>0.42028985507246375</v>
      </c>
    </row>
    <row r="452" spans="2:9" ht="13.5" thickBot="1" x14ac:dyDescent="0.25">
      <c r="B452" s="267"/>
      <c r="C452" s="127">
        <v>19780</v>
      </c>
      <c r="D452" s="126" t="s">
        <v>268</v>
      </c>
      <c r="E452" s="125">
        <v>159</v>
      </c>
      <c r="F452" s="124">
        <v>1712866858</v>
      </c>
      <c r="G452" s="123">
        <v>101</v>
      </c>
      <c r="H452" s="122">
        <v>1158808729</v>
      </c>
      <c r="I452" s="121">
        <f t="shared" si="6"/>
        <v>0.38846153846153847</v>
      </c>
    </row>
    <row r="453" spans="2:9" ht="13.5" thickBot="1" x14ac:dyDescent="0.25">
      <c r="B453" s="267"/>
      <c r="C453" s="127">
        <v>19785</v>
      </c>
      <c r="D453" s="126" t="s">
        <v>269</v>
      </c>
      <c r="E453" s="125">
        <v>136</v>
      </c>
      <c r="F453" s="124">
        <v>1600187308</v>
      </c>
      <c r="G453" s="123">
        <v>88</v>
      </c>
      <c r="H453" s="122">
        <v>958302370</v>
      </c>
      <c r="I453" s="121">
        <f t="shared" si="6"/>
        <v>0.39285714285714285</v>
      </c>
    </row>
    <row r="454" spans="2:9" ht="13.5" thickBot="1" x14ac:dyDescent="0.25">
      <c r="B454" s="267"/>
      <c r="C454" s="127">
        <v>19807</v>
      </c>
      <c r="D454" s="126" t="s">
        <v>270</v>
      </c>
      <c r="E454" s="125">
        <v>640</v>
      </c>
      <c r="F454" s="124">
        <v>7384310959</v>
      </c>
      <c r="G454" s="123">
        <v>526</v>
      </c>
      <c r="H454" s="122">
        <v>5767309231</v>
      </c>
      <c r="I454" s="121">
        <f t="shared" si="6"/>
        <v>0.451114922813036</v>
      </c>
    </row>
    <row r="455" spans="2:9" ht="13.5" thickBot="1" x14ac:dyDescent="0.25">
      <c r="B455" s="267"/>
      <c r="C455" s="127">
        <v>19809</v>
      </c>
      <c r="D455" s="126" t="s">
        <v>271</v>
      </c>
      <c r="E455" s="125">
        <v>151</v>
      </c>
      <c r="F455" s="124">
        <v>2497027016</v>
      </c>
      <c r="G455" s="123">
        <v>71</v>
      </c>
      <c r="H455" s="122">
        <v>969444645</v>
      </c>
      <c r="I455" s="121">
        <f t="shared" si="6"/>
        <v>0.31981981981981983</v>
      </c>
    </row>
    <row r="456" spans="2:9" ht="13.5" thickBot="1" x14ac:dyDescent="0.25">
      <c r="B456" s="267"/>
      <c r="C456" s="127">
        <v>19821</v>
      </c>
      <c r="D456" s="126" t="s">
        <v>1082</v>
      </c>
      <c r="E456" s="125">
        <v>223</v>
      </c>
      <c r="F456" s="124">
        <v>2431961773</v>
      </c>
      <c r="G456" s="123">
        <v>135</v>
      </c>
      <c r="H456" s="122">
        <v>1425414348</v>
      </c>
      <c r="I456" s="121">
        <f t="shared" si="6"/>
        <v>0.37709497206703912</v>
      </c>
    </row>
    <row r="457" spans="2:9" ht="13.5" thickBot="1" x14ac:dyDescent="0.25">
      <c r="B457" s="267"/>
      <c r="C457" s="127">
        <v>19824</v>
      </c>
      <c r="D457" s="126" t="s">
        <v>272</v>
      </c>
      <c r="E457" s="125">
        <v>253</v>
      </c>
      <c r="F457" s="124">
        <v>3097283644</v>
      </c>
      <c r="G457" s="123">
        <v>171</v>
      </c>
      <c r="H457" s="122">
        <v>1779419448</v>
      </c>
      <c r="I457" s="121">
        <f t="shared" si="6"/>
        <v>0.40330188679245282</v>
      </c>
    </row>
    <row r="458" spans="2:9" ht="13.5" thickBot="1" x14ac:dyDescent="0.25">
      <c r="B458" s="268"/>
      <c r="C458" s="127">
        <v>19845</v>
      </c>
      <c r="D458" s="126" t="s">
        <v>273</v>
      </c>
      <c r="E458" s="134">
        <v>26</v>
      </c>
      <c r="F458" s="124">
        <v>305765924</v>
      </c>
      <c r="G458" s="123">
        <v>24</v>
      </c>
      <c r="H458" s="122">
        <v>240200000</v>
      </c>
      <c r="I458" s="121">
        <f t="shared" si="6"/>
        <v>0.48</v>
      </c>
    </row>
    <row r="459" spans="2:9" ht="13.5" thickBot="1" x14ac:dyDescent="0.25">
      <c r="B459" s="266" t="s">
        <v>274</v>
      </c>
      <c r="C459" s="269" t="s">
        <v>1001</v>
      </c>
      <c r="D459" s="270"/>
      <c r="E459" s="133">
        <v>3262</v>
      </c>
      <c r="F459" s="132">
        <v>58899114818</v>
      </c>
      <c r="G459" s="131">
        <v>1760</v>
      </c>
      <c r="H459" s="130">
        <v>30623260980</v>
      </c>
      <c r="I459" s="129">
        <f t="shared" si="6"/>
        <v>0.35045798486658702</v>
      </c>
    </row>
    <row r="460" spans="2:9" ht="13.5" thickBot="1" x14ac:dyDescent="0.25">
      <c r="B460" s="267"/>
      <c r="C460" s="127">
        <v>20011</v>
      </c>
      <c r="D460" s="126" t="s">
        <v>276</v>
      </c>
      <c r="E460" s="125">
        <v>350</v>
      </c>
      <c r="F460" s="124">
        <v>6554610892</v>
      </c>
      <c r="G460" s="123">
        <v>180</v>
      </c>
      <c r="H460" s="122">
        <v>3253214147</v>
      </c>
      <c r="I460" s="121">
        <f t="shared" si="6"/>
        <v>0.33962264150943394</v>
      </c>
    </row>
    <row r="461" spans="2:9" ht="13.5" thickBot="1" x14ac:dyDescent="0.25">
      <c r="B461" s="267"/>
      <c r="C461" s="127">
        <v>20013</v>
      </c>
      <c r="D461" s="126" t="s">
        <v>277</v>
      </c>
      <c r="E461" s="125">
        <v>198</v>
      </c>
      <c r="F461" s="124">
        <v>3626208700</v>
      </c>
      <c r="G461" s="123">
        <v>99</v>
      </c>
      <c r="H461" s="122">
        <v>1419686554</v>
      </c>
      <c r="I461" s="121">
        <f t="shared" si="6"/>
        <v>0.33333333333333331</v>
      </c>
    </row>
    <row r="462" spans="2:9" ht="13.5" thickBot="1" x14ac:dyDescent="0.25">
      <c r="B462" s="267"/>
      <c r="C462" s="127">
        <v>20032</v>
      </c>
      <c r="D462" s="126" t="s">
        <v>278</v>
      </c>
      <c r="E462" s="125">
        <v>132</v>
      </c>
      <c r="F462" s="124">
        <v>2402813357</v>
      </c>
      <c r="G462" s="123">
        <v>70</v>
      </c>
      <c r="H462" s="122">
        <v>1278504775</v>
      </c>
      <c r="I462" s="121">
        <f t="shared" ref="I462:I525" si="7">+G462/(G462+E462)</f>
        <v>0.34653465346534651</v>
      </c>
    </row>
    <row r="463" spans="2:9" ht="13.5" thickBot="1" x14ac:dyDescent="0.25">
      <c r="B463" s="267"/>
      <c r="C463" s="127">
        <v>20045</v>
      </c>
      <c r="D463" s="126" t="s">
        <v>279</v>
      </c>
      <c r="E463" s="125">
        <v>73</v>
      </c>
      <c r="F463" s="124">
        <v>1344486216</v>
      </c>
      <c r="G463" s="123">
        <v>49</v>
      </c>
      <c r="H463" s="122">
        <v>842382788</v>
      </c>
      <c r="I463" s="121">
        <f t="shared" si="7"/>
        <v>0.40163934426229508</v>
      </c>
    </row>
    <row r="464" spans="2:9" ht="13.5" thickBot="1" x14ac:dyDescent="0.25">
      <c r="B464" s="267"/>
      <c r="C464" s="127">
        <v>20060</v>
      </c>
      <c r="D464" s="126" t="s">
        <v>280</v>
      </c>
      <c r="E464" s="125">
        <v>25</v>
      </c>
      <c r="F464" s="124">
        <v>544693659</v>
      </c>
      <c r="G464" s="123">
        <v>12</v>
      </c>
      <c r="H464" s="122">
        <v>271530000</v>
      </c>
      <c r="I464" s="121">
        <f t="shared" si="7"/>
        <v>0.32432432432432434</v>
      </c>
    </row>
    <row r="465" spans="2:9" ht="13.5" thickBot="1" x14ac:dyDescent="0.25">
      <c r="B465" s="267"/>
      <c r="C465" s="127">
        <v>20175</v>
      </c>
      <c r="D465" s="126" t="s">
        <v>796</v>
      </c>
      <c r="E465" s="125">
        <v>135</v>
      </c>
      <c r="F465" s="124">
        <v>2410800282</v>
      </c>
      <c r="G465" s="123">
        <v>66</v>
      </c>
      <c r="H465" s="122">
        <v>1113008211</v>
      </c>
      <c r="I465" s="121">
        <f t="shared" si="7"/>
        <v>0.32835820895522388</v>
      </c>
    </row>
    <row r="466" spans="2:9" ht="13.5" thickBot="1" x14ac:dyDescent="0.25">
      <c r="B466" s="267"/>
      <c r="C466" s="127">
        <v>20178</v>
      </c>
      <c r="D466" s="126" t="s">
        <v>797</v>
      </c>
      <c r="E466" s="125">
        <v>42</v>
      </c>
      <c r="F466" s="124">
        <v>901751767</v>
      </c>
      <c r="G466" s="123">
        <v>17</v>
      </c>
      <c r="H466" s="122">
        <v>344551288</v>
      </c>
      <c r="I466" s="121">
        <f t="shared" si="7"/>
        <v>0.28813559322033899</v>
      </c>
    </row>
    <row r="467" spans="2:9" ht="13.5" thickBot="1" x14ac:dyDescent="0.25">
      <c r="B467" s="267"/>
      <c r="C467" s="127">
        <v>20228</v>
      </c>
      <c r="D467" s="126" t="s">
        <v>281</v>
      </c>
      <c r="E467" s="125">
        <v>121</v>
      </c>
      <c r="F467" s="124">
        <v>2282017727</v>
      </c>
      <c r="G467" s="123">
        <v>70</v>
      </c>
      <c r="H467" s="122">
        <v>1289797733</v>
      </c>
      <c r="I467" s="121">
        <f t="shared" si="7"/>
        <v>0.36649214659685864</v>
      </c>
    </row>
    <row r="468" spans="2:9" ht="13.5" thickBot="1" x14ac:dyDescent="0.25">
      <c r="B468" s="267"/>
      <c r="C468" s="127">
        <v>20238</v>
      </c>
      <c r="D468" s="126" t="s">
        <v>282</v>
      </c>
      <c r="E468" s="125">
        <v>212</v>
      </c>
      <c r="F468" s="124">
        <v>3610675995</v>
      </c>
      <c r="G468" s="123">
        <v>118</v>
      </c>
      <c r="H468" s="122">
        <v>2055117023</v>
      </c>
      <c r="I468" s="121">
        <f t="shared" si="7"/>
        <v>0.3575757575757576</v>
      </c>
    </row>
    <row r="469" spans="2:9" ht="13.5" thickBot="1" x14ac:dyDescent="0.25">
      <c r="B469" s="267"/>
      <c r="C469" s="127">
        <v>20250</v>
      </c>
      <c r="D469" s="126" t="s">
        <v>798</v>
      </c>
      <c r="E469" s="125">
        <v>17</v>
      </c>
      <c r="F469" s="124">
        <v>294867020</v>
      </c>
      <c r="G469" s="123">
        <v>8</v>
      </c>
      <c r="H469" s="122">
        <v>172022374</v>
      </c>
      <c r="I469" s="121">
        <f t="shared" si="7"/>
        <v>0.32</v>
      </c>
    </row>
    <row r="470" spans="2:9" ht="13.5" thickBot="1" x14ac:dyDescent="0.25">
      <c r="B470" s="267"/>
      <c r="C470" s="127">
        <v>20295</v>
      </c>
      <c r="D470" s="126" t="s">
        <v>799</v>
      </c>
      <c r="E470" s="125">
        <v>24</v>
      </c>
      <c r="F470" s="124">
        <v>471013456</v>
      </c>
      <c r="G470" s="128">
        <v>16</v>
      </c>
      <c r="H470" s="122">
        <v>357774401</v>
      </c>
      <c r="I470" s="121">
        <f t="shared" si="7"/>
        <v>0.4</v>
      </c>
    </row>
    <row r="471" spans="2:9" ht="13.5" thickBot="1" x14ac:dyDescent="0.25">
      <c r="B471" s="267"/>
      <c r="C471" s="127">
        <v>20310</v>
      </c>
      <c r="D471" s="126" t="s">
        <v>800</v>
      </c>
      <c r="E471" s="125">
        <v>61</v>
      </c>
      <c r="F471" s="124">
        <v>1092584313</v>
      </c>
      <c r="G471" s="123">
        <v>24</v>
      </c>
      <c r="H471" s="122">
        <v>470500696</v>
      </c>
      <c r="I471" s="121">
        <f t="shared" si="7"/>
        <v>0.28235294117647058</v>
      </c>
    </row>
    <row r="472" spans="2:9" ht="13.5" thickBot="1" x14ac:dyDescent="0.25">
      <c r="B472" s="267"/>
      <c r="C472" s="127">
        <v>20383</v>
      </c>
      <c r="D472" s="126" t="s">
        <v>283</v>
      </c>
      <c r="E472" s="125">
        <v>143</v>
      </c>
      <c r="F472" s="124">
        <v>2612032044</v>
      </c>
      <c r="G472" s="123">
        <v>49</v>
      </c>
      <c r="H472" s="122">
        <v>956574056</v>
      </c>
      <c r="I472" s="121">
        <f t="shared" si="7"/>
        <v>0.25520833333333331</v>
      </c>
    </row>
    <row r="473" spans="2:9" ht="13.5" thickBot="1" x14ac:dyDescent="0.25">
      <c r="B473" s="267"/>
      <c r="C473" s="127">
        <v>20400</v>
      </c>
      <c r="D473" s="126" t="s">
        <v>284</v>
      </c>
      <c r="E473" s="125">
        <v>153</v>
      </c>
      <c r="F473" s="124">
        <v>2573743759</v>
      </c>
      <c r="G473" s="123">
        <v>106</v>
      </c>
      <c r="H473" s="122">
        <v>1924762711</v>
      </c>
      <c r="I473" s="121">
        <f t="shared" si="7"/>
        <v>0.40926640926640928</v>
      </c>
    </row>
    <row r="474" spans="2:9" ht="13.5" thickBot="1" x14ac:dyDescent="0.25">
      <c r="B474" s="267"/>
      <c r="C474" s="127">
        <v>20621</v>
      </c>
      <c r="D474" s="126" t="s">
        <v>290</v>
      </c>
      <c r="E474" s="125">
        <v>229</v>
      </c>
      <c r="F474" s="124">
        <v>3637512052</v>
      </c>
      <c r="G474" s="123">
        <v>150</v>
      </c>
      <c r="H474" s="122">
        <v>2260817059</v>
      </c>
      <c r="I474" s="121">
        <f t="shared" si="7"/>
        <v>0.39577836411609496</v>
      </c>
    </row>
    <row r="475" spans="2:9" ht="13.5" thickBot="1" x14ac:dyDescent="0.25">
      <c r="B475" s="267"/>
      <c r="C475" s="127">
        <v>20443</v>
      </c>
      <c r="D475" s="126" t="s">
        <v>285</v>
      </c>
      <c r="E475" s="125">
        <v>36</v>
      </c>
      <c r="F475" s="124">
        <v>700932034</v>
      </c>
      <c r="G475" s="123">
        <v>32</v>
      </c>
      <c r="H475" s="122">
        <v>423672812</v>
      </c>
      <c r="I475" s="121">
        <f t="shared" si="7"/>
        <v>0.47058823529411764</v>
      </c>
    </row>
    <row r="476" spans="2:9" ht="13.5" thickBot="1" x14ac:dyDescent="0.25">
      <c r="B476" s="267"/>
      <c r="C476" s="127">
        <v>20517</v>
      </c>
      <c r="D476" s="126" t="s">
        <v>286</v>
      </c>
      <c r="E476" s="125">
        <v>116</v>
      </c>
      <c r="F476" s="124">
        <v>2851714297</v>
      </c>
      <c r="G476" s="123">
        <v>40</v>
      </c>
      <c r="H476" s="122">
        <v>832951040</v>
      </c>
      <c r="I476" s="121">
        <f t="shared" si="7"/>
        <v>0.25641025641025639</v>
      </c>
    </row>
    <row r="477" spans="2:9" ht="13.5" thickBot="1" x14ac:dyDescent="0.25">
      <c r="B477" s="267"/>
      <c r="C477" s="127">
        <v>20550</v>
      </c>
      <c r="D477" s="126" t="s">
        <v>287</v>
      </c>
      <c r="E477" s="125">
        <v>115</v>
      </c>
      <c r="F477" s="124">
        <v>2240760359</v>
      </c>
      <c r="G477" s="123">
        <v>44</v>
      </c>
      <c r="H477" s="122">
        <v>931104706</v>
      </c>
      <c r="I477" s="121">
        <f t="shared" si="7"/>
        <v>0.27672955974842767</v>
      </c>
    </row>
    <row r="478" spans="2:9" ht="13.5" thickBot="1" x14ac:dyDescent="0.25">
      <c r="B478" s="267"/>
      <c r="C478" s="127">
        <v>20570</v>
      </c>
      <c r="D478" s="126" t="s">
        <v>288</v>
      </c>
      <c r="E478" s="125">
        <v>326</v>
      </c>
      <c r="F478" s="124">
        <v>5524269056</v>
      </c>
      <c r="G478" s="123">
        <v>216</v>
      </c>
      <c r="H478" s="122">
        <v>3587198885</v>
      </c>
      <c r="I478" s="121">
        <f t="shared" si="7"/>
        <v>0.39852398523985239</v>
      </c>
    </row>
    <row r="479" spans="2:9" ht="13.5" thickBot="1" x14ac:dyDescent="0.25">
      <c r="B479" s="267"/>
      <c r="C479" s="127">
        <v>20614</v>
      </c>
      <c r="D479" s="126" t="s">
        <v>289</v>
      </c>
      <c r="E479" s="125">
        <v>148</v>
      </c>
      <c r="F479" s="124">
        <v>2034822563</v>
      </c>
      <c r="G479" s="123">
        <v>58</v>
      </c>
      <c r="H479" s="122">
        <v>887455751</v>
      </c>
      <c r="I479" s="121">
        <f t="shared" si="7"/>
        <v>0.28155339805825241</v>
      </c>
    </row>
    <row r="480" spans="2:9" ht="13.5" thickBot="1" x14ac:dyDescent="0.25">
      <c r="B480" s="267"/>
      <c r="C480" s="127">
        <v>20710</v>
      </c>
      <c r="D480" s="126" t="s">
        <v>801</v>
      </c>
      <c r="E480" s="125">
        <v>65</v>
      </c>
      <c r="F480" s="124">
        <v>1077770994</v>
      </c>
      <c r="G480" s="123">
        <v>29</v>
      </c>
      <c r="H480" s="122">
        <v>460522348</v>
      </c>
      <c r="I480" s="121">
        <f t="shared" si="7"/>
        <v>0.30851063829787234</v>
      </c>
    </row>
    <row r="481" spans="2:9" ht="13.5" thickBot="1" x14ac:dyDescent="0.25">
      <c r="B481" s="267"/>
      <c r="C481" s="127">
        <v>20750</v>
      </c>
      <c r="D481" s="126" t="s">
        <v>291</v>
      </c>
      <c r="E481" s="125">
        <v>51</v>
      </c>
      <c r="F481" s="124">
        <v>1012870023</v>
      </c>
      <c r="G481" s="123">
        <v>26</v>
      </c>
      <c r="H481" s="122">
        <v>442713198</v>
      </c>
      <c r="I481" s="121">
        <f t="shared" si="7"/>
        <v>0.33766233766233766</v>
      </c>
    </row>
    <row r="482" spans="2:9" ht="13.5" thickBot="1" x14ac:dyDescent="0.25">
      <c r="B482" s="267"/>
      <c r="C482" s="127">
        <v>20770</v>
      </c>
      <c r="D482" s="126" t="s">
        <v>292</v>
      </c>
      <c r="E482" s="125">
        <v>71</v>
      </c>
      <c r="F482" s="124">
        <v>1286784143</v>
      </c>
      <c r="G482" s="123">
        <v>22</v>
      </c>
      <c r="H482" s="122">
        <v>402163382</v>
      </c>
      <c r="I482" s="121">
        <f t="shared" si="7"/>
        <v>0.23655913978494625</v>
      </c>
    </row>
    <row r="483" spans="2:9" ht="13.5" thickBot="1" x14ac:dyDescent="0.25">
      <c r="B483" s="267"/>
      <c r="C483" s="127">
        <v>20787</v>
      </c>
      <c r="D483" s="126" t="s">
        <v>293</v>
      </c>
      <c r="E483" s="125">
        <v>95</v>
      </c>
      <c r="F483" s="124">
        <v>1813084799</v>
      </c>
      <c r="G483" s="123">
        <v>69</v>
      </c>
      <c r="H483" s="122">
        <v>1336332351</v>
      </c>
      <c r="I483" s="121">
        <f t="shared" si="7"/>
        <v>0.42073170731707316</v>
      </c>
    </row>
    <row r="484" spans="2:9" ht="13.5" thickBot="1" x14ac:dyDescent="0.25">
      <c r="B484" s="268"/>
      <c r="C484" s="127">
        <v>20001</v>
      </c>
      <c r="D484" s="126" t="s">
        <v>275</v>
      </c>
      <c r="E484" s="125">
        <v>324</v>
      </c>
      <c r="F484" s="124">
        <v>5996295311</v>
      </c>
      <c r="G484" s="123">
        <v>190</v>
      </c>
      <c r="H484" s="122">
        <v>3308902691</v>
      </c>
      <c r="I484" s="121">
        <f t="shared" si="7"/>
        <v>0.36964980544747084</v>
      </c>
    </row>
    <row r="485" spans="2:9" ht="13.5" thickBot="1" x14ac:dyDescent="0.25">
      <c r="B485" s="266" t="s">
        <v>388</v>
      </c>
      <c r="C485" s="269" t="s">
        <v>1001</v>
      </c>
      <c r="D485" s="270"/>
      <c r="E485" s="133">
        <v>2236</v>
      </c>
      <c r="F485" s="132">
        <v>32632903380</v>
      </c>
      <c r="G485" s="131">
        <v>1406</v>
      </c>
      <c r="H485" s="130">
        <v>20313808490</v>
      </c>
      <c r="I485" s="129">
        <f t="shared" si="7"/>
        <v>0.38605161998901705</v>
      </c>
    </row>
    <row r="486" spans="2:9" ht="13.5" thickBot="1" x14ac:dyDescent="0.25">
      <c r="B486" s="267"/>
      <c r="C486" s="127">
        <v>27006</v>
      </c>
      <c r="D486" s="126" t="s">
        <v>929</v>
      </c>
      <c r="E486" s="125">
        <v>79</v>
      </c>
      <c r="F486" s="124">
        <v>1240797474</v>
      </c>
      <c r="G486" s="123">
        <v>49</v>
      </c>
      <c r="H486" s="122">
        <v>720191858</v>
      </c>
      <c r="I486" s="121">
        <f t="shared" si="7"/>
        <v>0.3828125</v>
      </c>
    </row>
    <row r="487" spans="2:9" ht="13.5" thickBot="1" x14ac:dyDescent="0.25">
      <c r="B487" s="267"/>
      <c r="C487" s="127">
        <v>27025</v>
      </c>
      <c r="D487" s="126" t="s">
        <v>887</v>
      </c>
      <c r="E487" s="125">
        <v>71</v>
      </c>
      <c r="F487" s="124">
        <v>948423432</v>
      </c>
      <c r="G487" s="123">
        <v>42</v>
      </c>
      <c r="H487" s="122">
        <v>536253096</v>
      </c>
      <c r="I487" s="121">
        <f t="shared" si="7"/>
        <v>0.37168141592920356</v>
      </c>
    </row>
    <row r="488" spans="2:9" ht="13.5" thickBot="1" x14ac:dyDescent="0.25">
      <c r="B488" s="267"/>
      <c r="C488" s="127">
        <v>27050</v>
      </c>
      <c r="D488" s="126" t="s">
        <v>1081</v>
      </c>
      <c r="E488" s="125">
        <v>26</v>
      </c>
      <c r="F488" s="124">
        <v>357424968</v>
      </c>
      <c r="G488" s="128">
        <v>12</v>
      </c>
      <c r="H488" s="122">
        <v>161583288</v>
      </c>
      <c r="I488" s="121">
        <f t="shared" si="7"/>
        <v>0.31578947368421051</v>
      </c>
    </row>
    <row r="489" spans="2:9" ht="13.5" thickBot="1" x14ac:dyDescent="0.25">
      <c r="B489" s="267"/>
      <c r="C489" s="127">
        <v>27073</v>
      </c>
      <c r="D489" s="126" t="s">
        <v>1080</v>
      </c>
      <c r="E489" s="125">
        <v>19</v>
      </c>
      <c r="F489" s="124">
        <v>212000000</v>
      </c>
      <c r="G489" s="123">
        <v>7</v>
      </c>
      <c r="H489" s="122">
        <v>97000000</v>
      </c>
      <c r="I489" s="121">
        <f t="shared" si="7"/>
        <v>0.26923076923076922</v>
      </c>
    </row>
    <row r="490" spans="2:9" ht="13.5" thickBot="1" x14ac:dyDescent="0.25">
      <c r="B490" s="267"/>
      <c r="C490" s="127">
        <v>27075</v>
      </c>
      <c r="D490" s="126" t="s">
        <v>390</v>
      </c>
      <c r="E490" s="125">
        <v>190</v>
      </c>
      <c r="F490" s="124">
        <v>3123909496</v>
      </c>
      <c r="G490" s="123">
        <v>128</v>
      </c>
      <c r="H490" s="122">
        <v>2185901324</v>
      </c>
      <c r="I490" s="121">
        <f t="shared" si="7"/>
        <v>0.40251572327044027</v>
      </c>
    </row>
    <row r="491" spans="2:9" ht="13.5" thickBot="1" x14ac:dyDescent="0.25">
      <c r="B491" s="267"/>
      <c r="C491" s="127">
        <v>27077</v>
      </c>
      <c r="D491" s="126" t="s">
        <v>1079</v>
      </c>
      <c r="E491" s="125">
        <v>100</v>
      </c>
      <c r="F491" s="124">
        <v>1621038620</v>
      </c>
      <c r="G491" s="123">
        <v>72</v>
      </c>
      <c r="H491" s="122">
        <v>1066259077</v>
      </c>
      <c r="I491" s="121">
        <f t="shared" si="7"/>
        <v>0.41860465116279072</v>
      </c>
    </row>
    <row r="492" spans="2:9" ht="13.5" thickBot="1" x14ac:dyDescent="0.25">
      <c r="B492" s="267"/>
      <c r="C492" s="127">
        <v>27099</v>
      </c>
      <c r="D492" s="126" t="s">
        <v>1078</v>
      </c>
      <c r="E492" s="125">
        <v>66</v>
      </c>
      <c r="F492" s="124">
        <v>896959232</v>
      </c>
      <c r="G492" s="123">
        <v>22</v>
      </c>
      <c r="H492" s="122">
        <v>299130800</v>
      </c>
      <c r="I492" s="121">
        <f t="shared" si="7"/>
        <v>0.25</v>
      </c>
    </row>
    <row r="493" spans="2:9" ht="13.5" thickBot="1" x14ac:dyDescent="0.25">
      <c r="B493" s="267"/>
      <c r="C493" s="127">
        <v>27150</v>
      </c>
      <c r="D493" s="126" t="s">
        <v>392</v>
      </c>
      <c r="E493" s="125">
        <v>193</v>
      </c>
      <c r="F493" s="124">
        <v>3223308027</v>
      </c>
      <c r="G493" s="123">
        <v>135</v>
      </c>
      <c r="H493" s="122">
        <v>2237343716</v>
      </c>
      <c r="I493" s="121">
        <f t="shared" si="7"/>
        <v>0.41158536585365851</v>
      </c>
    </row>
    <row r="494" spans="2:9" ht="13.5" thickBot="1" x14ac:dyDescent="0.25">
      <c r="B494" s="267"/>
      <c r="C494" s="127">
        <v>27160</v>
      </c>
      <c r="D494" s="126" t="s">
        <v>1077</v>
      </c>
      <c r="E494" s="134">
        <v>8</v>
      </c>
      <c r="F494" s="124">
        <v>114718000</v>
      </c>
      <c r="G494" s="128">
        <v>3</v>
      </c>
      <c r="H494" s="122">
        <v>42519000</v>
      </c>
      <c r="I494" s="121">
        <f t="shared" si="7"/>
        <v>0.27272727272727271</v>
      </c>
    </row>
    <row r="495" spans="2:9" ht="13.5" thickBot="1" x14ac:dyDescent="0.25">
      <c r="B495" s="267"/>
      <c r="C495" s="127">
        <v>27205</v>
      </c>
      <c r="D495" s="126" t="s">
        <v>974</v>
      </c>
      <c r="E495" s="125">
        <v>19</v>
      </c>
      <c r="F495" s="124">
        <v>228000000</v>
      </c>
      <c r="G495" s="123">
        <v>3</v>
      </c>
      <c r="H495" s="122">
        <v>34000000</v>
      </c>
      <c r="I495" s="121">
        <f t="shared" si="7"/>
        <v>0.13636363636363635</v>
      </c>
    </row>
    <row r="496" spans="2:9" ht="13.5" thickBot="1" x14ac:dyDescent="0.25">
      <c r="B496" s="267"/>
      <c r="C496" s="127">
        <v>27135</v>
      </c>
      <c r="D496" s="126" t="s">
        <v>391</v>
      </c>
      <c r="E496" s="125">
        <v>156</v>
      </c>
      <c r="F496" s="124">
        <v>2278306625</v>
      </c>
      <c r="G496" s="123">
        <v>107</v>
      </c>
      <c r="H496" s="122">
        <v>1450500000</v>
      </c>
      <c r="I496" s="121">
        <f t="shared" si="7"/>
        <v>0.40684410646387831</v>
      </c>
    </row>
    <row r="497" spans="2:9" ht="13.5" thickBot="1" x14ac:dyDescent="0.25">
      <c r="B497" s="267"/>
      <c r="C497" s="127">
        <v>27245</v>
      </c>
      <c r="D497" s="126" t="s">
        <v>930</v>
      </c>
      <c r="E497" s="125">
        <v>59</v>
      </c>
      <c r="F497" s="124">
        <v>714320210</v>
      </c>
      <c r="G497" s="123">
        <v>37</v>
      </c>
      <c r="H497" s="122">
        <v>361582337</v>
      </c>
      <c r="I497" s="121">
        <f t="shared" si="7"/>
        <v>0.38541666666666669</v>
      </c>
    </row>
    <row r="498" spans="2:9" ht="13.5" thickBot="1" x14ac:dyDescent="0.25">
      <c r="B498" s="267"/>
      <c r="C498" s="127">
        <v>27250</v>
      </c>
      <c r="D498" s="126" t="s">
        <v>973</v>
      </c>
      <c r="E498" s="125">
        <v>43</v>
      </c>
      <c r="F498" s="124">
        <v>448962500</v>
      </c>
      <c r="G498" s="123">
        <v>27</v>
      </c>
      <c r="H498" s="122">
        <v>261050000</v>
      </c>
      <c r="I498" s="121">
        <f t="shared" si="7"/>
        <v>0.38571428571428573</v>
      </c>
    </row>
    <row r="499" spans="2:9" ht="13.5" thickBot="1" x14ac:dyDescent="0.25">
      <c r="B499" s="267"/>
      <c r="C499" s="127">
        <v>27361</v>
      </c>
      <c r="D499" s="126" t="s">
        <v>393</v>
      </c>
      <c r="E499" s="125">
        <v>106</v>
      </c>
      <c r="F499" s="124">
        <v>1245754000</v>
      </c>
      <c r="G499" s="123">
        <v>74</v>
      </c>
      <c r="H499" s="122">
        <v>851802952</v>
      </c>
      <c r="I499" s="121">
        <f t="shared" si="7"/>
        <v>0.41111111111111109</v>
      </c>
    </row>
    <row r="500" spans="2:9" ht="13.5" thickBot="1" x14ac:dyDescent="0.25">
      <c r="B500" s="267"/>
      <c r="C500" s="127">
        <v>27372</v>
      </c>
      <c r="D500" s="126" t="s">
        <v>1076</v>
      </c>
      <c r="E500" s="125">
        <v>19</v>
      </c>
      <c r="F500" s="124">
        <v>303184626</v>
      </c>
      <c r="G500" s="123">
        <v>27</v>
      </c>
      <c r="H500" s="122">
        <v>470202814</v>
      </c>
      <c r="I500" s="121">
        <f t="shared" si="7"/>
        <v>0.58695652173913049</v>
      </c>
    </row>
    <row r="501" spans="2:9" ht="13.5" thickBot="1" x14ac:dyDescent="0.25">
      <c r="B501" s="267"/>
      <c r="C501" s="127">
        <v>27413</v>
      </c>
      <c r="D501" s="126" t="s">
        <v>394</v>
      </c>
      <c r="E501" s="125">
        <v>47</v>
      </c>
      <c r="F501" s="124">
        <v>654118000</v>
      </c>
      <c r="G501" s="123">
        <v>36</v>
      </c>
      <c r="H501" s="122">
        <v>471708167</v>
      </c>
      <c r="I501" s="121">
        <f t="shared" si="7"/>
        <v>0.43373493975903615</v>
      </c>
    </row>
    <row r="502" spans="2:9" ht="13.5" thickBot="1" x14ac:dyDescent="0.25">
      <c r="B502" s="267"/>
      <c r="C502" s="127">
        <v>27425</v>
      </c>
      <c r="D502" s="126" t="s">
        <v>972</v>
      </c>
      <c r="E502" s="134">
        <v>90</v>
      </c>
      <c r="F502" s="124">
        <v>1195531217</v>
      </c>
      <c r="G502" s="123">
        <v>42</v>
      </c>
      <c r="H502" s="122">
        <v>549277903</v>
      </c>
      <c r="I502" s="121">
        <f t="shared" si="7"/>
        <v>0.31818181818181818</v>
      </c>
    </row>
    <row r="503" spans="2:9" ht="13.5" thickBot="1" x14ac:dyDescent="0.25">
      <c r="B503" s="267"/>
      <c r="C503" s="127">
        <v>27430</v>
      </c>
      <c r="D503" s="126" t="s">
        <v>1075</v>
      </c>
      <c r="E503" s="125">
        <v>84</v>
      </c>
      <c r="F503" s="124">
        <v>1018006243</v>
      </c>
      <c r="G503" s="123">
        <v>52</v>
      </c>
      <c r="H503" s="122">
        <v>616481920</v>
      </c>
      <c r="I503" s="121">
        <f t="shared" si="7"/>
        <v>0.38235294117647056</v>
      </c>
    </row>
    <row r="504" spans="2:9" ht="13.5" thickBot="1" x14ac:dyDescent="0.25">
      <c r="B504" s="267"/>
      <c r="C504" s="127">
        <v>27450</v>
      </c>
      <c r="D504" s="126" t="s">
        <v>395</v>
      </c>
      <c r="E504" s="125">
        <v>38</v>
      </c>
      <c r="F504" s="124">
        <v>478427483</v>
      </c>
      <c r="G504" s="123">
        <v>16</v>
      </c>
      <c r="H504" s="122">
        <v>209000000</v>
      </c>
      <c r="I504" s="121">
        <f t="shared" si="7"/>
        <v>0.29629629629629628</v>
      </c>
    </row>
    <row r="505" spans="2:9" ht="13.5" thickBot="1" x14ac:dyDescent="0.25">
      <c r="B505" s="267"/>
      <c r="C505" s="127">
        <v>27491</v>
      </c>
      <c r="D505" s="126" t="s">
        <v>396</v>
      </c>
      <c r="E505" s="125">
        <v>29</v>
      </c>
      <c r="F505" s="124">
        <v>360700000</v>
      </c>
      <c r="G505" s="123">
        <v>9</v>
      </c>
      <c r="H505" s="122">
        <v>102000000</v>
      </c>
      <c r="I505" s="121">
        <f t="shared" si="7"/>
        <v>0.23684210526315788</v>
      </c>
    </row>
    <row r="506" spans="2:9" ht="13.5" thickBot="1" x14ac:dyDescent="0.25">
      <c r="B506" s="267"/>
      <c r="C506" s="127">
        <v>27493</v>
      </c>
      <c r="D506" s="126" t="s">
        <v>1074</v>
      </c>
      <c r="E506" s="134">
        <v>1</v>
      </c>
      <c r="F506" s="124">
        <v>31800000</v>
      </c>
      <c r="G506" s="128">
        <v>0</v>
      </c>
      <c r="H506" s="122">
        <v>0</v>
      </c>
      <c r="I506" s="121">
        <f t="shared" si="7"/>
        <v>0</v>
      </c>
    </row>
    <row r="507" spans="2:9" ht="13.5" thickBot="1" x14ac:dyDescent="0.25">
      <c r="B507" s="267"/>
      <c r="C507" s="127">
        <v>27495</v>
      </c>
      <c r="D507" s="126" t="s">
        <v>1073</v>
      </c>
      <c r="E507" s="125">
        <v>70</v>
      </c>
      <c r="F507" s="124">
        <v>1148864359</v>
      </c>
      <c r="G507" s="123">
        <v>46</v>
      </c>
      <c r="H507" s="122">
        <v>732535054</v>
      </c>
      <c r="I507" s="121">
        <f t="shared" si="7"/>
        <v>0.39655172413793105</v>
      </c>
    </row>
    <row r="508" spans="2:9" ht="13.5" thickBot="1" x14ac:dyDescent="0.25">
      <c r="B508" s="267"/>
      <c r="C508" s="127">
        <v>27001</v>
      </c>
      <c r="D508" s="126" t="s">
        <v>389</v>
      </c>
      <c r="E508" s="125">
        <v>247</v>
      </c>
      <c r="F508" s="124">
        <v>3353880010</v>
      </c>
      <c r="G508" s="123">
        <v>177</v>
      </c>
      <c r="H508" s="122">
        <v>2420288329</v>
      </c>
      <c r="I508" s="121">
        <f t="shared" si="7"/>
        <v>0.41745283018867924</v>
      </c>
    </row>
    <row r="509" spans="2:9" ht="13.5" thickBot="1" x14ac:dyDescent="0.25">
      <c r="B509" s="267"/>
      <c r="C509" s="127">
        <v>27580</v>
      </c>
      <c r="D509" s="126" t="s">
        <v>1072</v>
      </c>
      <c r="E509" s="125">
        <v>24</v>
      </c>
      <c r="F509" s="124">
        <v>317628208</v>
      </c>
      <c r="G509" s="123">
        <v>8</v>
      </c>
      <c r="H509" s="122">
        <v>100956000</v>
      </c>
      <c r="I509" s="121">
        <f t="shared" si="7"/>
        <v>0.25</v>
      </c>
    </row>
    <row r="510" spans="2:9" ht="13.5" thickBot="1" x14ac:dyDescent="0.25">
      <c r="B510" s="267"/>
      <c r="C510" s="127">
        <v>27600</v>
      </c>
      <c r="D510" s="126" t="s">
        <v>1071</v>
      </c>
      <c r="E510" s="125">
        <v>57</v>
      </c>
      <c r="F510" s="124">
        <v>758546312</v>
      </c>
      <c r="G510" s="123">
        <v>61</v>
      </c>
      <c r="H510" s="122">
        <v>839064987</v>
      </c>
      <c r="I510" s="121">
        <f t="shared" si="7"/>
        <v>0.51694915254237284</v>
      </c>
    </row>
    <row r="511" spans="2:9" ht="13.5" thickBot="1" x14ac:dyDescent="0.25">
      <c r="B511" s="267"/>
      <c r="C511" s="127">
        <v>27615</v>
      </c>
      <c r="D511" s="126" t="s">
        <v>225</v>
      </c>
      <c r="E511" s="125">
        <v>195</v>
      </c>
      <c r="F511" s="124">
        <v>3562671777</v>
      </c>
      <c r="G511" s="123">
        <v>116</v>
      </c>
      <c r="H511" s="122">
        <v>2107248772</v>
      </c>
      <c r="I511" s="121">
        <f t="shared" si="7"/>
        <v>0.37299035369774919</v>
      </c>
    </row>
    <row r="512" spans="2:9" ht="13.5" thickBot="1" x14ac:dyDescent="0.25">
      <c r="B512" s="267"/>
      <c r="C512" s="127">
        <v>27660</v>
      </c>
      <c r="D512" s="126" t="s">
        <v>1070</v>
      </c>
      <c r="E512" s="125">
        <v>33</v>
      </c>
      <c r="F512" s="124">
        <v>444158307</v>
      </c>
      <c r="G512" s="123">
        <v>22</v>
      </c>
      <c r="H512" s="122">
        <v>323885978</v>
      </c>
      <c r="I512" s="121">
        <f t="shared" si="7"/>
        <v>0.4</v>
      </c>
    </row>
    <row r="513" spans="2:9" ht="13.5" thickBot="1" x14ac:dyDescent="0.25">
      <c r="B513" s="267"/>
      <c r="C513" s="127">
        <v>27745</v>
      </c>
      <c r="D513" s="126" t="s">
        <v>971</v>
      </c>
      <c r="E513" s="134">
        <v>1</v>
      </c>
      <c r="F513" s="124">
        <v>17000000</v>
      </c>
      <c r="G513" s="128">
        <v>1</v>
      </c>
      <c r="H513" s="122">
        <v>13500000</v>
      </c>
      <c r="I513" s="121">
        <f t="shared" si="7"/>
        <v>0.5</v>
      </c>
    </row>
    <row r="514" spans="2:9" ht="13.5" thickBot="1" x14ac:dyDescent="0.25">
      <c r="B514" s="267"/>
      <c r="C514" s="127">
        <v>27787</v>
      </c>
      <c r="D514" s="126" t="s">
        <v>397</v>
      </c>
      <c r="E514" s="125">
        <v>42</v>
      </c>
      <c r="F514" s="124">
        <v>486098333</v>
      </c>
      <c r="G514" s="123">
        <v>17</v>
      </c>
      <c r="H514" s="122">
        <v>201800000</v>
      </c>
      <c r="I514" s="121">
        <f t="shared" si="7"/>
        <v>0.28813559322033899</v>
      </c>
    </row>
    <row r="515" spans="2:9" ht="13.5" thickBot="1" x14ac:dyDescent="0.25">
      <c r="B515" s="267"/>
      <c r="C515" s="127">
        <v>27800</v>
      </c>
      <c r="D515" s="126" t="s">
        <v>398</v>
      </c>
      <c r="E515" s="125">
        <v>95</v>
      </c>
      <c r="F515" s="124">
        <v>1384765921</v>
      </c>
      <c r="G515" s="123">
        <v>47</v>
      </c>
      <c r="H515" s="122">
        <v>702307767</v>
      </c>
      <c r="I515" s="121">
        <f t="shared" si="7"/>
        <v>0.33098591549295775</v>
      </c>
    </row>
    <row r="516" spans="2:9" ht="13.5" thickBot="1" x14ac:dyDescent="0.25">
      <c r="B516" s="268"/>
      <c r="C516" s="127">
        <v>27810</v>
      </c>
      <c r="D516" s="126" t="s">
        <v>1069</v>
      </c>
      <c r="E516" s="125">
        <v>29</v>
      </c>
      <c r="F516" s="124">
        <v>463600000</v>
      </c>
      <c r="G516" s="123">
        <v>11</v>
      </c>
      <c r="H516" s="122">
        <v>148433351</v>
      </c>
      <c r="I516" s="121">
        <f t="shared" si="7"/>
        <v>0.27500000000000002</v>
      </c>
    </row>
    <row r="517" spans="2:9" ht="13.5" thickBot="1" x14ac:dyDescent="0.25">
      <c r="B517" s="266" t="s">
        <v>21</v>
      </c>
      <c r="C517" s="269" t="s">
        <v>1001</v>
      </c>
      <c r="D517" s="270"/>
      <c r="E517" s="133">
        <v>5286</v>
      </c>
      <c r="F517" s="132">
        <v>72208864188</v>
      </c>
      <c r="G517" s="131">
        <v>3380</v>
      </c>
      <c r="H517" s="130">
        <v>43174077706</v>
      </c>
      <c r="I517" s="129">
        <f t="shared" si="7"/>
        <v>0.39003000230786983</v>
      </c>
    </row>
    <row r="518" spans="2:9" ht="13.5" thickBot="1" x14ac:dyDescent="0.25">
      <c r="B518" s="267"/>
      <c r="C518" s="127">
        <v>23068</v>
      </c>
      <c r="D518" s="126" t="s">
        <v>802</v>
      </c>
      <c r="E518" s="125">
        <v>101</v>
      </c>
      <c r="F518" s="124">
        <v>1448789643</v>
      </c>
      <c r="G518" s="123">
        <v>46</v>
      </c>
      <c r="H518" s="122">
        <v>508164348</v>
      </c>
      <c r="I518" s="121">
        <f t="shared" si="7"/>
        <v>0.31292517006802723</v>
      </c>
    </row>
    <row r="519" spans="2:9" ht="13.5" thickBot="1" x14ac:dyDescent="0.25">
      <c r="B519" s="267"/>
      <c r="C519" s="127">
        <v>23079</v>
      </c>
      <c r="D519" s="126" t="s">
        <v>295</v>
      </c>
      <c r="E519" s="125">
        <v>102</v>
      </c>
      <c r="F519" s="124">
        <v>1706538220</v>
      </c>
      <c r="G519" s="123">
        <v>75</v>
      </c>
      <c r="H519" s="122">
        <v>1151807285</v>
      </c>
      <c r="I519" s="121">
        <f t="shared" si="7"/>
        <v>0.42372881355932202</v>
      </c>
    </row>
    <row r="520" spans="2:9" ht="13.5" thickBot="1" x14ac:dyDescent="0.25">
      <c r="B520" s="267"/>
      <c r="C520" s="127">
        <v>23090</v>
      </c>
      <c r="D520" s="126" t="s">
        <v>296</v>
      </c>
      <c r="E520" s="125">
        <v>188</v>
      </c>
      <c r="F520" s="124">
        <v>1987209289</v>
      </c>
      <c r="G520" s="123">
        <v>113</v>
      </c>
      <c r="H520" s="122">
        <v>1107679814</v>
      </c>
      <c r="I520" s="121">
        <f t="shared" si="7"/>
        <v>0.37541528239202659</v>
      </c>
    </row>
    <row r="521" spans="2:9" ht="13.5" thickBot="1" x14ac:dyDescent="0.25">
      <c r="B521" s="267"/>
      <c r="C521" s="127">
        <v>23162</v>
      </c>
      <c r="D521" s="126" t="s">
        <v>297</v>
      </c>
      <c r="E521" s="125">
        <v>111</v>
      </c>
      <c r="F521" s="124">
        <v>1204179988</v>
      </c>
      <c r="G521" s="123">
        <v>89</v>
      </c>
      <c r="H521" s="122">
        <v>832519479</v>
      </c>
      <c r="I521" s="121">
        <f t="shared" si="7"/>
        <v>0.44500000000000001</v>
      </c>
    </row>
    <row r="522" spans="2:9" ht="13.5" thickBot="1" x14ac:dyDescent="0.25">
      <c r="B522" s="267"/>
      <c r="C522" s="127">
        <v>23168</v>
      </c>
      <c r="D522" s="126" t="s">
        <v>298</v>
      </c>
      <c r="E522" s="125">
        <v>205</v>
      </c>
      <c r="F522" s="124">
        <v>2136007406</v>
      </c>
      <c r="G522" s="123">
        <v>120</v>
      </c>
      <c r="H522" s="122">
        <v>1224942675</v>
      </c>
      <c r="I522" s="121">
        <f t="shared" si="7"/>
        <v>0.36923076923076925</v>
      </c>
    </row>
    <row r="523" spans="2:9" ht="13.5" thickBot="1" x14ac:dyDescent="0.25">
      <c r="B523" s="267"/>
      <c r="C523" s="127">
        <v>23182</v>
      </c>
      <c r="D523" s="126" t="s">
        <v>299</v>
      </c>
      <c r="E523" s="125">
        <v>272</v>
      </c>
      <c r="F523" s="124">
        <v>4100385833</v>
      </c>
      <c r="G523" s="123">
        <v>136</v>
      </c>
      <c r="H523" s="122">
        <v>1983662149</v>
      </c>
      <c r="I523" s="121">
        <f t="shared" si="7"/>
        <v>0.33333333333333331</v>
      </c>
    </row>
    <row r="524" spans="2:9" ht="13.5" thickBot="1" x14ac:dyDescent="0.25">
      <c r="B524" s="267"/>
      <c r="C524" s="127">
        <v>23189</v>
      </c>
      <c r="D524" s="126" t="s">
        <v>300</v>
      </c>
      <c r="E524" s="125">
        <v>258</v>
      </c>
      <c r="F524" s="124">
        <v>3413668876</v>
      </c>
      <c r="G524" s="123">
        <v>179</v>
      </c>
      <c r="H524" s="122">
        <v>2070863152</v>
      </c>
      <c r="I524" s="121">
        <f t="shared" si="7"/>
        <v>0.40961098398169338</v>
      </c>
    </row>
    <row r="525" spans="2:9" ht="13.5" thickBot="1" x14ac:dyDescent="0.25">
      <c r="B525" s="267"/>
      <c r="C525" s="127">
        <v>23300</v>
      </c>
      <c r="D525" s="126" t="s">
        <v>301</v>
      </c>
      <c r="E525" s="125">
        <v>49</v>
      </c>
      <c r="F525" s="124">
        <v>663375422</v>
      </c>
      <c r="G525" s="123">
        <v>19</v>
      </c>
      <c r="H525" s="122">
        <v>166137672</v>
      </c>
      <c r="I525" s="121">
        <f t="shared" si="7"/>
        <v>0.27941176470588236</v>
      </c>
    </row>
    <row r="526" spans="2:9" ht="13.5" thickBot="1" x14ac:dyDescent="0.25">
      <c r="B526" s="267"/>
      <c r="C526" s="127">
        <v>23350</v>
      </c>
      <c r="D526" s="126" t="s">
        <v>803</v>
      </c>
      <c r="E526" s="125">
        <v>7</v>
      </c>
      <c r="F526" s="124">
        <v>88000000</v>
      </c>
      <c r="G526" s="123">
        <v>13</v>
      </c>
      <c r="H526" s="122">
        <v>190997236</v>
      </c>
      <c r="I526" s="121">
        <f t="shared" ref="I526:I589" si="8">+G526/(G526+E526)</f>
        <v>0.65</v>
      </c>
    </row>
    <row r="527" spans="2:9" ht="13.5" thickBot="1" x14ac:dyDescent="0.25">
      <c r="B527" s="267"/>
      <c r="C527" s="127">
        <v>23417</v>
      </c>
      <c r="D527" s="126" t="s">
        <v>302</v>
      </c>
      <c r="E527" s="125">
        <v>356</v>
      </c>
      <c r="F527" s="124">
        <v>5650431901</v>
      </c>
      <c r="G527" s="123">
        <v>211</v>
      </c>
      <c r="H527" s="122">
        <v>3142936882</v>
      </c>
      <c r="I527" s="121">
        <f t="shared" si="8"/>
        <v>0.37213403880070545</v>
      </c>
    </row>
    <row r="528" spans="2:9" ht="13.5" thickBot="1" x14ac:dyDescent="0.25">
      <c r="B528" s="267"/>
      <c r="C528" s="127">
        <v>23419</v>
      </c>
      <c r="D528" s="126" t="s">
        <v>303</v>
      </c>
      <c r="E528" s="125">
        <v>155</v>
      </c>
      <c r="F528" s="124">
        <v>1788495473</v>
      </c>
      <c r="G528" s="123">
        <v>106</v>
      </c>
      <c r="H528" s="122">
        <v>1063035176</v>
      </c>
      <c r="I528" s="121">
        <f t="shared" si="8"/>
        <v>0.4061302681992337</v>
      </c>
    </row>
    <row r="529" spans="2:9" ht="13.5" thickBot="1" x14ac:dyDescent="0.25">
      <c r="B529" s="267"/>
      <c r="C529" s="127">
        <v>23464</v>
      </c>
      <c r="D529" s="126" t="s">
        <v>304</v>
      </c>
      <c r="E529" s="125">
        <v>46</v>
      </c>
      <c r="F529" s="124">
        <v>605628968</v>
      </c>
      <c r="G529" s="123">
        <v>28</v>
      </c>
      <c r="H529" s="122">
        <v>382850000</v>
      </c>
      <c r="I529" s="121">
        <f t="shared" si="8"/>
        <v>0.3783783783783784</v>
      </c>
    </row>
    <row r="530" spans="2:9" ht="13.5" thickBot="1" x14ac:dyDescent="0.25">
      <c r="B530" s="267"/>
      <c r="C530" s="127">
        <v>23466</v>
      </c>
      <c r="D530" s="126" t="s">
        <v>305</v>
      </c>
      <c r="E530" s="125">
        <v>194</v>
      </c>
      <c r="F530" s="124">
        <v>3080611966</v>
      </c>
      <c r="G530" s="123">
        <v>129</v>
      </c>
      <c r="H530" s="122">
        <v>2108230572</v>
      </c>
      <c r="I530" s="121">
        <f t="shared" si="8"/>
        <v>0.39938080495356038</v>
      </c>
    </row>
    <row r="531" spans="2:9" ht="13.5" thickBot="1" x14ac:dyDescent="0.25">
      <c r="B531" s="267"/>
      <c r="C531" s="127">
        <v>23001</v>
      </c>
      <c r="D531" s="126" t="s">
        <v>294</v>
      </c>
      <c r="E531" s="125">
        <v>365</v>
      </c>
      <c r="F531" s="124">
        <v>5684147741</v>
      </c>
      <c r="G531" s="123">
        <v>190</v>
      </c>
      <c r="H531" s="122">
        <v>2729296523</v>
      </c>
      <c r="I531" s="121">
        <f t="shared" si="8"/>
        <v>0.34234234234234234</v>
      </c>
    </row>
    <row r="532" spans="2:9" ht="13.5" thickBot="1" x14ac:dyDescent="0.25">
      <c r="B532" s="267"/>
      <c r="C532" s="127">
        <v>23500</v>
      </c>
      <c r="D532" s="126" t="s">
        <v>23</v>
      </c>
      <c r="E532" s="125">
        <v>237</v>
      </c>
      <c r="F532" s="124">
        <v>2918615185</v>
      </c>
      <c r="G532" s="123">
        <v>176</v>
      </c>
      <c r="H532" s="122">
        <v>2487952772</v>
      </c>
      <c r="I532" s="121">
        <f t="shared" si="8"/>
        <v>0.42615012106537531</v>
      </c>
    </row>
    <row r="533" spans="2:9" ht="13.5" thickBot="1" x14ac:dyDescent="0.25">
      <c r="B533" s="267"/>
      <c r="C533" s="127">
        <v>23555</v>
      </c>
      <c r="D533" s="126" t="s">
        <v>306</v>
      </c>
      <c r="E533" s="125">
        <v>203</v>
      </c>
      <c r="F533" s="124">
        <v>3233632427</v>
      </c>
      <c r="G533" s="123">
        <v>121</v>
      </c>
      <c r="H533" s="122">
        <v>1655632700</v>
      </c>
      <c r="I533" s="121">
        <f t="shared" si="8"/>
        <v>0.37345679012345678</v>
      </c>
    </row>
    <row r="534" spans="2:9" ht="13.5" thickBot="1" x14ac:dyDescent="0.25">
      <c r="B534" s="267"/>
      <c r="C534" s="127">
        <v>23570</v>
      </c>
      <c r="D534" s="126" t="s">
        <v>307</v>
      </c>
      <c r="E534" s="125">
        <v>183</v>
      </c>
      <c r="F534" s="124">
        <v>2461447540</v>
      </c>
      <c r="G534" s="123">
        <v>118</v>
      </c>
      <c r="H534" s="122">
        <v>1476633773</v>
      </c>
      <c r="I534" s="121">
        <f t="shared" si="8"/>
        <v>0.39202657807308972</v>
      </c>
    </row>
    <row r="535" spans="2:9" ht="13.5" thickBot="1" x14ac:dyDescent="0.25">
      <c r="B535" s="267"/>
      <c r="C535" s="127">
        <v>23574</v>
      </c>
      <c r="D535" s="126" t="s">
        <v>308</v>
      </c>
      <c r="E535" s="125">
        <v>241</v>
      </c>
      <c r="F535" s="124">
        <v>2868050337</v>
      </c>
      <c r="G535" s="123">
        <v>209</v>
      </c>
      <c r="H535" s="122">
        <v>2338977762</v>
      </c>
      <c r="I535" s="121">
        <f t="shared" si="8"/>
        <v>0.46444444444444444</v>
      </c>
    </row>
    <row r="536" spans="2:9" ht="13.5" thickBot="1" x14ac:dyDescent="0.25">
      <c r="B536" s="267"/>
      <c r="C536" s="127">
        <v>23580</v>
      </c>
      <c r="D536" s="126" t="s">
        <v>309</v>
      </c>
      <c r="E536" s="125">
        <v>252</v>
      </c>
      <c r="F536" s="124">
        <v>4291569776</v>
      </c>
      <c r="G536" s="123">
        <v>145</v>
      </c>
      <c r="H536" s="122">
        <v>2513769155</v>
      </c>
      <c r="I536" s="121">
        <f t="shared" si="8"/>
        <v>0.36523929471032746</v>
      </c>
    </row>
    <row r="537" spans="2:9" ht="13.5" thickBot="1" x14ac:dyDescent="0.25">
      <c r="B537" s="267"/>
      <c r="C537" s="127">
        <v>23586</v>
      </c>
      <c r="D537" s="126" t="s">
        <v>804</v>
      </c>
      <c r="E537" s="125">
        <v>27</v>
      </c>
      <c r="F537" s="124">
        <v>435420430</v>
      </c>
      <c r="G537" s="123">
        <v>30</v>
      </c>
      <c r="H537" s="122">
        <v>395756312</v>
      </c>
      <c r="I537" s="121">
        <f t="shared" si="8"/>
        <v>0.52631578947368418</v>
      </c>
    </row>
    <row r="538" spans="2:9" ht="13.5" thickBot="1" x14ac:dyDescent="0.25">
      <c r="B538" s="267"/>
      <c r="C538" s="127">
        <v>23660</v>
      </c>
      <c r="D538" s="126" t="s">
        <v>310</v>
      </c>
      <c r="E538" s="125">
        <v>267</v>
      </c>
      <c r="F538" s="124">
        <v>4706682141</v>
      </c>
      <c r="G538" s="123">
        <v>142</v>
      </c>
      <c r="H538" s="122">
        <v>2486397124</v>
      </c>
      <c r="I538" s="121">
        <f t="shared" si="8"/>
        <v>0.3471882640586797</v>
      </c>
    </row>
    <row r="539" spans="2:9" ht="13.5" thickBot="1" x14ac:dyDescent="0.25">
      <c r="B539" s="267"/>
      <c r="C539" s="127">
        <v>23670</v>
      </c>
      <c r="D539" s="126" t="s">
        <v>805</v>
      </c>
      <c r="E539" s="125">
        <v>166</v>
      </c>
      <c r="F539" s="124">
        <v>1737182971</v>
      </c>
      <c r="G539" s="123">
        <v>93</v>
      </c>
      <c r="H539" s="122">
        <v>1032064369</v>
      </c>
      <c r="I539" s="121">
        <f t="shared" si="8"/>
        <v>0.35907335907335908</v>
      </c>
    </row>
    <row r="540" spans="2:9" ht="13.5" thickBot="1" x14ac:dyDescent="0.25">
      <c r="B540" s="267"/>
      <c r="C540" s="127">
        <v>23672</v>
      </c>
      <c r="D540" s="126" t="s">
        <v>806</v>
      </c>
      <c r="E540" s="125">
        <v>54</v>
      </c>
      <c r="F540" s="124">
        <v>460881499</v>
      </c>
      <c r="G540" s="123">
        <v>23</v>
      </c>
      <c r="H540" s="122">
        <v>194937018</v>
      </c>
      <c r="I540" s="121">
        <f t="shared" si="8"/>
        <v>0.29870129870129869</v>
      </c>
    </row>
    <row r="541" spans="2:9" ht="13.5" thickBot="1" x14ac:dyDescent="0.25">
      <c r="B541" s="267"/>
      <c r="C541" s="127">
        <v>23675</v>
      </c>
      <c r="D541" s="126" t="s">
        <v>311</v>
      </c>
      <c r="E541" s="125">
        <v>145</v>
      </c>
      <c r="F541" s="124">
        <v>1293251110</v>
      </c>
      <c r="G541" s="123">
        <v>93</v>
      </c>
      <c r="H541" s="122">
        <v>874102080</v>
      </c>
      <c r="I541" s="121">
        <f t="shared" si="8"/>
        <v>0.3907563025210084</v>
      </c>
    </row>
    <row r="542" spans="2:9" ht="13.5" thickBot="1" x14ac:dyDescent="0.25">
      <c r="B542" s="267"/>
      <c r="C542" s="127">
        <v>23678</v>
      </c>
      <c r="D542" s="126" t="s">
        <v>312</v>
      </c>
      <c r="E542" s="125">
        <v>261</v>
      </c>
      <c r="F542" s="124">
        <v>3042601283</v>
      </c>
      <c r="G542" s="123">
        <v>186</v>
      </c>
      <c r="H542" s="122">
        <v>2337146240</v>
      </c>
      <c r="I542" s="121">
        <f t="shared" si="8"/>
        <v>0.41610738255033558</v>
      </c>
    </row>
    <row r="543" spans="2:9" ht="13.5" thickBot="1" x14ac:dyDescent="0.25">
      <c r="B543" s="267"/>
      <c r="C543" s="127">
        <v>23682</v>
      </c>
      <c r="D543" s="126" t="s">
        <v>1068</v>
      </c>
      <c r="E543" s="125">
        <v>47</v>
      </c>
      <c r="F543" s="124">
        <v>805521962</v>
      </c>
      <c r="G543" s="123">
        <v>26</v>
      </c>
      <c r="H543" s="122">
        <v>430370534</v>
      </c>
      <c r="I543" s="121">
        <f t="shared" si="8"/>
        <v>0.35616438356164382</v>
      </c>
    </row>
    <row r="544" spans="2:9" ht="13.5" thickBot="1" x14ac:dyDescent="0.25">
      <c r="B544" s="267"/>
      <c r="C544" s="127">
        <v>23686</v>
      </c>
      <c r="D544" s="126" t="s">
        <v>313</v>
      </c>
      <c r="E544" s="125">
        <v>186</v>
      </c>
      <c r="F544" s="124">
        <v>2758395423</v>
      </c>
      <c r="G544" s="123">
        <v>102</v>
      </c>
      <c r="H544" s="122">
        <v>1386562620</v>
      </c>
      <c r="I544" s="121">
        <f t="shared" si="8"/>
        <v>0.35416666666666669</v>
      </c>
    </row>
    <row r="545" spans="2:9" ht="13.5" thickBot="1" x14ac:dyDescent="0.25">
      <c r="B545" s="267"/>
      <c r="C545" s="127">
        <v>23807</v>
      </c>
      <c r="D545" s="126" t="s">
        <v>314</v>
      </c>
      <c r="E545" s="125">
        <v>310</v>
      </c>
      <c r="F545" s="124">
        <v>4506401601</v>
      </c>
      <c r="G545" s="123">
        <v>226</v>
      </c>
      <c r="H545" s="122">
        <v>2676269491</v>
      </c>
      <c r="I545" s="121">
        <f t="shared" si="8"/>
        <v>0.42164179104477612</v>
      </c>
    </row>
    <row r="546" spans="2:9" ht="13.5" thickBot="1" x14ac:dyDescent="0.25">
      <c r="B546" s="267"/>
      <c r="C546" s="127">
        <v>23815</v>
      </c>
      <c r="D546" s="126" t="s">
        <v>807</v>
      </c>
      <c r="E546" s="125">
        <v>102</v>
      </c>
      <c r="F546" s="124">
        <v>787130827</v>
      </c>
      <c r="G546" s="123">
        <v>98</v>
      </c>
      <c r="H546" s="122">
        <v>746011689</v>
      </c>
      <c r="I546" s="121">
        <f t="shared" si="8"/>
        <v>0.49</v>
      </c>
    </row>
    <row r="547" spans="2:9" ht="13.5" thickBot="1" x14ac:dyDescent="0.25">
      <c r="B547" s="268"/>
      <c r="C547" s="127">
        <v>23855</v>
      </c>
      <c r="D547" s="126" t="s">
        <v>315</v>
      </c>
      <c r="E547" s="125">
        <v>196</v>
      </c>
      <c r="F547" s="124">
        <v>2344608950</v>
      </c>
      <c r="G547" s="123">
        <v>138</v>
      </c>
      <c r="H547" s="122">
        <v>1478371104</v>
      </c>
      <c r="I547" s="121">
        <f t="shared" si="8"/>
        <v>0.41317365269461076</v>
      </c>
    </row>
    <row r="548" spans="2:9" ht="13.5" thickBot="1" x14ac:dyDescent="0.25">
      <c r="B548" s="266" t="s">
        <v>316</v>
      </c>
      <c r="C548" s="269" t="s">
        <v>1001</v>
      </c>
      <c r="D548" s="270"/>
      <c r="E548" s="133">
        <v>17406</v>
      </c>
      <c r="F548" s="132">
        <v>268254180972</v>
      </c>
      <c r="G548" s="131">
        <v>11821</v>
      </c>
      <c r="H548" s="130">
        <v>168125074984</v>
      </c>
      <c r="I548" s="129">
        <f t="shared" si="8"/>
        <v>0.40445478495911313</v>
      </c>
    </row>
    <row r="549" spans="2:9" ht="13.5" thickBot="1" x14ac:dyDescent="0.25">
      <c r="B549" s="267"/>
      <c r="C549" s="127">
        <v>25001</v>
      </c>
      <c r="D549" s="126" t="s">
        <v>921</v>
      </c>
      <c r="E549" s="125">
        <v>33</v>
      </c>
      <c r="F549" s="124">
        <v>360612020</v>
      </c>
      <c r="G549" s="123">
        <v>33</v>
      </c>
      <c r="H549" s="122">
        <v>388631318</v>
      </c>
      <c r="I549" s="121">
        <f t="shared" si="8"/>
        <v>0.5</v>
      </c>
    </row>
    <row r="550" spans="2:9" ht="13.5" thickBot="1" x14ac:dyDescent="0.25">
      <c r="B550" s="267"/>
      <c r="C550" s="127">
        <v>25019</v>
      </c>
      <c r="D550" s="126" t="s">
        <v>474</v>
      </c>
      <c r="E550" s="125">
        <v>43</v>
      </c>
      <c r="F550" s="124">
        <v>565676232</v>
      </c>
      <c r="G550" s="128">
        <v>31</v>
      </c>
      <c r="H550" s="122">
        <v>391587928</v>
      </c>
      <c r="I550" s="121">
        <f t="shared" si="8"/>
        <v>0.41891891891891891</v>
      </c>
    </row>
    <row r="551" spans="2:9" ht="13.5" thickBot="1" x14ac:dyDescent="0.25">
      <c r="B551" s="267"/>
      <c r="C551" s="127">
        <v>25035</v>
      </c>
      <c r="D551" s="126" t="s">
        <v>317</v>
      </c>
      <c r="E551" s="125">
        <v>202</v>
      </c>
      <c r="F551" s="124">
        <v>2138227144</v>
      </c>
      <c r="G551" s="123">
        <v>186</v>
      </c>
      <c r="H551" s="122">
        <v>1923670730</v>
      </c>
      <c r="I551" s="121">
        <f t="shared" si="8"/>
        <v>0.47938144329896909</v>
      </c>
    </row>
    <row r="552" spans="2:9" ht="13.5" thickBot="1" x14ac:dyDescent="0.25">
      <c r="B552" s="267"/>
      <c r="C552" s="127">
        <v>25040</v>
      </c>
      <c r="D552" s="126" t="s">
        <v>318</v>
      </c>
      <c r="E552" s="125">
        <v>321</v>
      </c>
      <c r="F552" s="124">
        <v>4917260820</v>
      </c>
      <c r="G552" s="123">
        <v>192</v>
      </c>
      <c r="H552" s="122">
        <v>2840079608</v>
      </c>
      <c r="I552" s="121">
        <f t="shared" si="8"/>
        <v>0.3742690058479532</v>
      </c>
    </row>
    <row r="553" spans="2:9" ht="13.5" thickBot="1" x14ac:dyDescent="0.25">
      <c r="B553" s="267"/>
      <c r="C553" s="127">
        <v>25599</v>
      </c>
      <c r="D553" s="126" t="s">
        <v>927</v>
      </c>
      <c r="E553" s="125">
        <v>132</v>
      </c>
      <c r="F553" s="124">
        <v>1314088613</v>
      </c>
      <c r="G553" s="123">
        <v>95</v>
      </c>
      <c r="H553" s="122">
        <v>938001614</v>
      </c>
      <c r="I553" s="121">
        <f t="shared" si="8"/>
        <v>0.41850220264317178</v>
      </c>
    </row>
    <row r="554" spans="2:9" ht="13.5" thickBot="1" x14ac:dyDescent="0.25">
      <c r="B554" s="267"/>
      <c r="C554" s="127">
        <v>25053</v>
      </c>
      <c r="D554" s="126" t="s">
        <v>319</v>
      </c>
      <c r="E554" s="125">
        <v>180</v>
      </c>
      <c r="F554" s="124">
        <v>2897915894</v>
      </c>
      <c r="G554" s="123">
        <v>120</v>
      </c>
      <c r="H554" s="122">
        <v>1737753759</v>
      </c>
      <c r="I554" s="121">
        <f t="shared" si="8"/>
        <v>0.4</v>
      </c>
    </row>
    <row r="555" spans="2:9" ht="13.5" thickBot="1" x14ac:dyDescent="0.25">
      <c r="B555" s="267"/>
      <c r="C555" s="127">
        <v>25086</v>
      </c>
      <c r="D555" s="126" t="s">
        <v>1067</v>
      </c>
      <c r="E555" s="125">
        <v>17</v>
      </c>
      <c r="F555" s="124">
        <v>219529525</v>
      </c>
      <c r="G555" s="123">
        <v>13</v>
      </c>
      <c r="H555" s="122">
        <v>112823948</v>
      </c>
      <c r="I555" s="121">
        <f t="shared" si="8"/>
        <v>0.43333333333333335</v>
      </c>
    </row>
    <row r="556" spans="2:9" ht="13.5" thickBot="1" x14ac:dyDescent="0.25">
      <c r="B556" s="267"/>
      <c r="C556" s="127">
        <v>25095</v>
      </c>
      <c r="D556" s="126" t="s">
        <v>922</v>
      </c>
      <c r="E556" s="125">
        <v>57</v>
      </c>
      <c r="F556" s="124">
        <v>600701380</v>
      </c>
      <c r="G556" s="123">
        <v>40</v>
      </c>
      <c r="H556" s="122">
        <v>484486339</v>
      </c>
      <c r="I556" s="121">
        <f t="shared" si="8"/>
        <v>0.41237113402061853</v>
      </c>
    </row>
    <row r="557" spans="2:9" ht="13.5" thickBot="1" x14ac:dyDescent="0.25">
      <c r="B557" s="267"/>
      <c r="C557" s="127">
        <v>25099</v>
      </c>
      <c r="D557" s="126" t="s">
        <v>923</v>
      </c>
      <c r="E557" s="125">
        <v>17</v>
      </c>
      <c r="F557" s="124">
        <v>168657915</v>
      </c>
      <c r="G557" s="128">
        <v>10</v>
      </c>
      <c r="H557" s="122">
        <v>106391444</v>
      </c>
      <c r="I557" s="121">
        <f t="shared" si="8"/>
        <v>0.37037037037037035</v>
      </c>
    </row>
    <row r="558" spans="2:9" ht="13.5" thickBot="1" x14ac:dyDescent="0.25">
      <c r="B558" s="267"/>
      <c r="C558" s="127">
        <v>25120</v>
      </c>
      <c r="D558" s="126" t="s">
        <v>320</v>
      </c>
      <c r="E558" s="125">
        <v>250</v>
      </c>
      <c r="F558" s="124">
        <v>4335813333</v>
      </c>
      <c r="G558" s="123">
        <v>219</v>
      </c>
      <c r="H558" s="122">
        <v>3338297597</v>
      </c>
      <c r="I558" s="121">
        <f t="shared" si="8"/>
        <v>0.46695095948827292</v>
      </c>
    </row>
    <row r="559" spans="2:9" ht="13.5" thickBot="1" x14ac:dyDescent="0.25">
      <c r="B559" s="267"/>
      <c r="C559" s="127">
        <v>25123</v>
      </c>
      <c r="D559" s="126" t="s">
        <v>321</v>
      </c>
      <c r="E559" s="125">
        <v>83</v>
      </c>
      <c r="F559" s="124">
        <v>975486598</v>
      </c>
      <c r="G559" s="123">
        <v>63</v>
      </c>
      <c r="H559" s="122">
        <v>764662039</v>
      </c>
      <c r="I559" s="121">
        <f t="shared" si="8"/>
        <v>0.4315068493150685</v>
      </c>
    </row>
    <row r="560" spans="2:9" ht="13.5" thickBot="1" x14ac:dyDescent="0.25">
      <c r="B560" s="267"/>
      <c r="C560" s="127">
        <v>25126</v>
      </c>
      <c r="D560" s="126" t="s">
        <v>739</v>
      </c>
      <c r="E560" s="125">
        <v>6</v>
      </c>
      <c r="F560" s="124">
        <v>89850000</v>
      </c>
      <c r="G560" s="128">
        <v>4</v>
      </c>
      <c r="H560" s="122">
        <v>64360000</v>
      </c>
      <c r="I560" s="121">
        <f t="shared" si="8"/>
        <v>0.4</v>
      </c>
    </row>
    <row r="561" spans="2:9" ht="13.5" thickBot="1" x14ac:dyDescent="0.25">
      <c r="B561" s="267"/>
      <c r="C561" s="127">
        <v>25148</v>
      </c>
      <c r="D561" s="126" t="s">
        <v>322</v>
      </c>
      <c r="E561" s="125">
        <v>423</v>
      </c>
      <c r="F561" s="124">
        <v>7765515266</v>
      </c>
      <c r="G561" s="123">
        <v>336</v>
      </c>
      <c r="H561" s="122">
        <v>5644925338</v>
      </c>
      <c r="I561" s="121">
        <f t="shared" si="8"/>
        <v>0.44268774703557312</v>
      </c>
    </row>
    <row r="562" spans="2:9" ht="13.5" thickBot="1" x14ac:dyDescent="0.25">
      <c r="B562" s="267"/>
      <c r="C562" s="127">
        <v>25151</v>
      </c>
      <c r="D562" s="126" t="s">
        <v>323</v>
      </c>
      <c r="E562" s="125">
        <v>263</v>
      </c>
      <c r="F562" s="124">
        <v>4529547213</v>
      </c>
      <c r="G562" s="123">
        <v>146</v>
      </c>
      <c r="H562" s="122">
        <v>2538258444</v>
      </c>
      <c r="I562" s="121">
        <f t="shared" si="8"/>
        <v>0.35696821515892418</v>
      </c>
    </row>
    <row r="563" spans="2:9" ht="13.5" thickBot="1" x14ac:dyDescent="0.25">
      <c r="B563" s="267"/>
      <c r="C563" s="127">
        <v>25154</v>
      </c>
      <c r="D563" s="126" t="s">
        <v>324</v>
      </c>
      <c r="E563" s="125">
        <v>389</v>
      </c>
      <c r="F563" s="124">
        <v>6170226359</v>
      </c>
      <c r="G563" s="123">
        <v>226</v>
      </c>
      <c r="H563" s="122">
        <v>3071275922</v>
      </c>
      <c r="I563" s="121">
        <f t="shared" si="8"/>
        <v>0.36747967479674798</v>
      </c>
    </row>
    <row r="564" spans="2:9" ht="13.5" thickBot="1" x14ac:dyDescent="0.25">
      <c r="B564" s="267"/>
      <c r="C564" s="127">
        <v>25168</v>
      </c>
      <c r="D564" s="126" t="s">
        <v>1066</v>
      </c>
      <c r="E564" s="125">
        <v>151</v>
      </c>
      <c r="F564" s="124">
        <v>1487503165</v>
      </c>
      <c r="G564" s="123">
        <v>95</v>
      </c>
      <c r="H564" s="122">
        <v>894097723</v>
      </c>
      <c r="I564" s="121">
        <f t="shared" si="8"/>
        <v>0.38617886178861788</v>
      </c>
    </row>
    <row r="565" spans="2:9" ht="13.5" thickBot="1" x14ac:dyDescent="0.25">
      <c r="B565" s="267"/>
      <c r="C565" s="127">
        <v>25175</v>
      </c>
      <c r="D565" s="126" t="s">
        <v>1065</v>
      </c>
      <c r="E565" s="134">
        <v>5</v>
      </c>
      <c r="F565" s="124">
        <v>118164722</v>
      </c>
      <c r="G565" s="123">
        <v>4</v>
      </c>
      <c r="H565" s="122">
        <v>68110985</v>
      </c>
      <c r="I565" s="121">
        <f t="shared" si="8"/>
        <v>0.44444444444444442</v>
      </c>
    </row>
    <row r="566" spans="2:9" ht="13.5" thickBot="1" x14ac:dyDescent="0.25">
      <c r="B566" s="267"/>
      <c r="C566" s="127">
        <v>25178</v>
      </c>
      <c r="D566" s="126" t="s">
        <v>325</v>
      </c>
      <c r="E566" s="125">
        <v>210</v>
      </c>
      <c r="F566" s="124">
        <v>3100491726</v>
      </c>
      <c r="G566" s="123">
        <v>91</v>
      </c>
      <c r="H566" s="122">
        <v>1356551733</v>
      </c>
      <c r="I566" s="121">
        <f t="shared" si="8"/>
        <v>0.30232558139534882</v>
      </c>
    </row>
    <row r="567" spans="2:9" ht="13.5" thickBot="1" x14ac:dyDescent="0.25">
      <c r="B567" s="267"/>
      <c r="C567" s="127">
        <v>25181</v>
      </c>
      <c r="D567" s="126" t="s">
        <v>326</v>
      </c>
      <c r="E567" s="125">
        <v>248</v>
      </c>
      <c r="F567" s="124">
        <v>4064831490</v>
      </c>
      <c r="G567" s="123">
        <v>188</v>
      </c>
      <c r="H567" s="122">
        <v>3317300315</v>
      </c>
      <c r="I567" s="121">
        <f t="shared" si="8"/>
        <v>0.43119266055045874</v>
      </c>
    </row>
    <row r="568" spans="2:9" ht="13.5" thickBot="1" x14ac:dyDescent="0.25">
      <c r="B568" s="267"/>
      <c r="C568" s="127">
        <v>25183</v>
      </c>
      <c r="D568" s="126" t="s">
        <v>327</v>
      </c>
      <c r="E568" s="125">
        <v>393</v>
      </c>
      <c r="F568" s="124">
        <v>5941736630</v>
      </c>
      <c r="G568" s="123">
        <v>204</v>
      </c>
      <c r="H568" s="122">
        <v>2588589519</v>
      </c>
      <c r="I568" s="121">
        <f t="shared" si="8"/>
        <v>0.34170854271356782</v>
      </c>
    </row>
    <row r="569" spans="2:9" ht="13.5" thickBot="1" x14ac:dyDescent="0.25">
      <c r="B569" s="267"/>
      <c r="C569" s="127">
        <v>25200</v>
      </c>
      <c r="D569" s="126" t="s">
        <v>328</v>
      </c>
      <c r="E569" s="125">
        <v>64</v>
      </c>
      <c r="F569" s="124">
        <v>1135337728</v>
      </c>
      <c r="G569" s="123">
        <v>49</v>
      </c>
      <c r="H569" s="122">
        <v>604886141</v>
      </c>
      <c r="I569" s="121">
        <f t="shared" si="8"/>
        <v>0.4336283185840708</v>
      </c>
    </row>
    <row r="570" spans="2:9" ht="13.5" thickBot="1" x14ac:dyDescent="0.25">
      <c r="B570" s="267"/>
      <c r="C570" s="127">
        <v>25214</v>
      </c>
      <c r="D570" s="126" t="s">
        <v>808</v>
      </c>
      <c r="E570" s="125">
        <v>2</v>
      </c>
      <c r="F570" s="124">
        <v>7455520</v>
      </c>
      <c r="G570" s="128">
        <v>5</v>
      </c>
      <c r="H570" s="122">
        <v>187856907</v>
      </c>
      <c r="I570" s="121">
        <f t="shared" si="8"/>
        <v>0.7142857142857143</v>
      </c>
    </row>
    <row r="571" spans="2:9" ht="13.5" thickBot="1" x14ac:dyDescent="0.25">
      <c r="B571" s="267"/>
      <c r="C571" s="127">
        <v>25224</v>
      </c>
      <c r="D571" s="126" t="s">
        <v>809</v>
      </c>
      <c r="E571" s="125">
        <v>51</v>
      </c>
      <c r="F571" s="124">
        <v>687219571</v>
      </c>
      <c r="G571" s="123">
        <v>30</v>
      </c>
      <c r="H571" s="122">
        <v>497391613</v>
      </c>
      <c r="I571" s="121">
        <f t="shared" si="8"/>
        <v>0.37037037037037035</v>
      </c>
    </row>
    <row r="572" spans="2:9" ht="13.5" thickBot="1" x14ac:dyDescent="0.25">
      <c r="B572" s="267"/>
      <c r="C572" s="127">
        <v>25245</v>
      </c>
      <c r="D572" s="126" t="s">
        <v>329</v>
      </c>
      <c r="E572" s="125">
        <v>144</v>
      </c>
      <c r="F572" s="124">
        <v>1642051931</v>
      </c>
      <c r="G572" s="123">
        <v>122</v>
      </c>
      <c r="H572" s="122">
        <v>1265227504</v>
      </c>
      <c r="I572" s="121">
        <f t="shared" si="8"/>
        <v>0.45864661654135336</v>
      </c>
    </row>
    <row r="573" spans="2:9" ht="13.5" thickBot="1" x14ac:dyDescent="0.25">
      <c r="B573" s="267"/>
      <c r="C573" s="127">
        <v>25258</v>
      </c>
      <c r="D573" s="126" t="s">
        <v>116</v>
      </c>
      <c r="E573" s="125">
        <v>80</v>
      </c>
      <c r="F573" s="124">
        <v>1066084826</v>
      </c>
      <c r="G573" s="123">
        <v>71</v>
      </c>
      <c r="H573" s="122">
        <v>897427594</v>
      </c>
      <c r="I573" s="121">
        <f t="shared" si="8"/>
        <v>0.47019867549668876</v>
      </c>
    </row>
    <row r="574" spans="2:9" ht="13.5" thickBot="1" x14ac:dyDescent="0.25">
      <c r="B574" s="267"/>
      <c r="C574" s="127">
        <v>25260</v>
      </c>
      <c r="D574" s="126" t="s">
        <v>810</v>
      </c>
      <c r="E574" s="125">
        <v>17</v>
      </c>
      <c r="F574" s="124">
        <v>369824292</v>
      </c>
      <c r="G574" s="128">
        <v>10</v>
      </c>
      <c r="H574" s="122">
        <v>130150000</v>
      </c>
      <c r="I574" s="121">
        <f t="shared" si="8"/>
        <v>0.37037037037037035</v>
      </c>
    </row>
    <row r="575" spans="2:9" ht="13.5" thickBot="1" x14ac:dyDescent="0.25">
      <c r="B575" s="267"/>
      <c r="C575" s="127">
        <v>25269</v>
      </c>
      <c r="D575" s="126" t="s">
        <v>330</v>
      </c>
      <c r="E575" s="125">
        <v>74</v>
      </c>
      <c r="F575" s="124">
        <v>1397739202</v>
      </c>
      <c r="G575" s="123">
        <v>40</v>
      </c>
      <c r="H575" s="122">
        <v>767910302</v>
      </c>
      <c r="I575" s="121">
        <f t="shared" si="8"/>
        <v>0.35087719298245612</v>
      </c>
    </row>
    <row r="576" spans="2:9" ht="13.5" thickBot="1" x14ac:dyDescent="0.25">
      <c r="B576" s="267"/>
      <c r="C576" s="127">
        <v>25279</v>
      </c>
      <c r="D576" s="126" t="s">
        <v>331</v>
      </c>
      <c r="E576" s="125">
        <v>271</v>
      </c>
      <c r="F576" s="124">
        <v>5449842099</v>
      </c>
      <c r="G576" s="123">
        <v>230</v>
      </c>
      <c r="H576" s="122">
        <v>3756129668</v>
      </c>
      <c r="I576" s="121">
        <f t="shared" si="8"/>
        <v>0.45908183632734528</v>
      </c>
    </row>
    <row r="577" spans="2:9" ht="13.5" thickBot="1" x14ac:dyDescent="0.25">
      <c r="B577" s="267"/>
      <c r="C577" s="127">
        <v>25281</v>
      </c>
      <c r="D577" s="126" t="s">
        <v>332</v>
      </c>
      <c r="E577" s="125">
        <v>311</v>
      </c>
      <c r="F577" s="124">
        <v>6561896413</v>
      </c>
      <c r="G577" s="123">
        <v>210</v>
      </c>
      <c r="H577" s="122">
        <v>4239848334</v>
      </c>
      <c r="I577" s="121">
        <f t="shared" si="8"/>
        <v>0.40307101727447214</v>
      </c>
    </row>
    <row r="578" spans="2:9" ht="13.5" thickBot="1" x14ac:dyDescent="0.25">
      <c r="B578" s="267"/>
      <c r="C578" s="127">
        <v>25286</v>
      </c>
      <c r="D578" s="126" t="s">
        <v>811</v>
      </c>
      <c r="E578" s="134">
        <v>5</v>
      </c>
      <c r="F578" s="124">
        <v>45600000</v>
      </c>
      <c r="G578" s="128">
        <v>4</v>
      </c>
      <c r="H578" s="122">
        <v>80900000</v>
      </c>
      <c r="I578" s="121">
        <f t="shared" si="8"/>
        <v>0.44444444444444442</v>
      </c>
    </row>
    <row r="579" spans="2:9" ht="13.5" thickBot="1" x14ac:dyDescent="0.25">
      <c r="B579" s="267"/>
      <c r="C579" s="127">
        <v>25288</v>
      </c>
      <c r="D579" s="126" t="s">
        <v>740</v>
      </c>
      <c r="E579" s="125">
        <v>109</v>
      </c>
      <c r="F579" s="124">
        <v>1377155043</v>
      </c>
      <c r="G579" s="123">
        <v>79</v>
      </c>
      <c r="H579" s="122">
        <v>1137189376</v>
      </c>
      <c r="I579" s="121">
        <f t="shared" si="8"/>
        <v>0.42021276595744683</v>
      </c>
    </row>
    <row r="580" spans="2:9" ht="13.5" thickBot="1" x14ac:dyDescent="0.25">
      <c r="B580" s="267"/>
      <c r="C580" s="127">
        <v>25290</v>
      </c>
      <c r="D580" s="126" t="s">
        <v>333</v>
      </c>
      <c r="E580" s="125">
        <v>144</v>
      </c>
      <c r="F580" s="124">
        <v>4552345892</v>
      </c>
      <c r="G580" s="123">
        <v>92</v>
      </c>
      <c r="H580" s="122">
        <v>1335832941</v>
      </c>
      <c r="I580" s="121">
        <f t="shared" si="8"/>
        <v>0.38983050847457629</v>
      </c>
    </row>
    <row r="581" spans="2:9" ht="13.5" thickBot="1" x14ac:dyDescent="0.25">
      <c r="B581" s="267"/>
      <c r="C581" s="127">
        <v>25293</v>
      </c>
      <c r="D581" s="126" t="s">
        <v>1064</v>
      </c>
      <c r="E581" s="125">
        <v>148</v>
      </c>
      <c r="F581" s="124">
        <v>1670348008</v>
      </c>
      <c r="G581" s="123">
        <v>91</v>
      </c>
      <c r="H581" s="122">
        <v>1051585766</v>
      </c>
      <c r="I581" s="121">
        <f t="shared" si="8"/>
        <v>0.3807531380753138</v>
      </c>
    </row>
    <row r="582" spans="2:9" ht="13.5" thickBot="1" x14ac:dyDescent="0.25">
      <c r="B582" s="267"/>
      <c r="C582" s="127">
        <v>25295</v>
      </c>
      <c r="D582" s="126" t="s">
        <v>924</v>
      </c>
      <c r="E582" s="134">
        <v>10</v>
      </c>
      <c r="F582" s="124">
        <v>152177429</v>
      </c>
      <c r="G582" s="128">
        <v>7</v>
      </c>
      <c r="H582" s="122">
        <v>55820418</v>
      </c>
      <c r="I582" s="121">
        <f t="shared" si="8"/>
        <v>0.41176470588235292</v>
      </c>
    </row>
    <row r="583" spans="2:9" ht="13.5" thickBot="1" x14ac:dyDescent="0.25">
      <c r="B583" s="267"/>
      <c r="C583" s="127">
        <v>25297</v>
      </c>
      <c r="D583" s="126" t="s">
        <v>334</v>
      </c>
      <c r="E583" s="125">
        <v>221</v>
      </c>
      <c r="F583" s="124">
        <v>2955066084</v>
      </c>
      <c r="G583" s="123">
        <v>140</v>
      </c>
      <c r="H583" s="122">
        <v>1651107919</v>
      </c>
      <c r="I583" s="121">
        <f t="shared" si="8"/>
        <v>0.38781163434903049</v>
      </c>
    </row>
    <row r="584" spans="2:9" ht="13.5" thickBot="1" x14ac:dyDescent="0.25">
      <c r="B584" s="267"/>
      <c r="C584" s="127">
        <v>25299</v>
      </c>
      <c r="D584" s="126" t="s">
        <v>1063</v>
      </c>
      <c r="E584" s="125">
        <v>90</v>
      </c>
      <c r="F584" s="124">
        <v>1124240351</v>
      </c>
      <c r="G584" s="123">
        <v>60</v>
      </c>
      <c r="H584" s="122">
        <v>582194148</v>
      </c>
      <c r="I584" s="121">
        <f t="shared" si="8"/>
        <v>0.4</v>
      </c>
    </row>
    <row r="585" spans="2:9" ht="13.5" thickBot="1" x14ac:dyDescent="0.25">
      <c r="B585" s="267"/>
      <c r="C585" s="127">
        <v>25307</v>
      </c>
      <c r="D585" s="126" t="s">
        <v>1062</v>
      </c>
      <c r="E585" s="125">
        <v>41</v>
      </c>
      <c r="F585" s="124">
        <v>1343108081</v>
      </c>
      <c r="G585" s="123">
        <v>27</v>
      </c>
      <c r="H585" s="122">
        <v>243833992</v>
      </c>
      <c r="I585" s="121">
        <f t="shared" si="8"/>
        <v>0.39705882352941174</v>
      </c>
    </row>
    <row r="586" spans="2:9" ht="13.5" thickBot="1" x14ac:dyDescent="0.25">
      <c r="B586" s="267"/>
      <c r="C586" s="127">
        <v>25312</v>
      </c>
      <c r="D586" s="126" t="s">
        <v>53</v>
      </c>
      <c r="E586" s="125">
        <v>13</v>
      </c>
      <c r="F586" s="124">
        <v>149673509</v>
      </c>
      <c r="G586" s="128">
        <v>17</v>
      </c>
      <c r="H586" s="122">
        <v>214099991</v>
      </c>
      <c r="I586" s="121">
        <f t="shared" si="8"/>
        <v>0.56666666666666665</v>
      </c>
    </row>
    <row r="587" spans="2:9" ht="13.5" thickBot="1" x14ac:dyDescent="0.25">
      <c r="B587" s="267"/>
      <c r="C587" s="127">
        <v>25317</v>
      </c>
      <c r="D587" s="126" t="s">
        <v>335</v>
      </c>
      <c r="E587" s="125">
        <v>136</v>
      </c>
      <c r="F587" s="124">
        <v>2287235098</v>
      </c>
      <c r="G587" s="123">
        <v>104</v>
      </c>
      <c r="H587" s="122">
        <v>1646351457</v>
      </c>
      <c r="I587" s="121">
        <f t="shared" si="8"/>
        <v>0.43333333333333335</v>
      </c>
    </row>
    <row r="588" spans="2:9" ht="13.5" thickBot="1" x14ac:dyDescent="0.25">
      <c r="B588" s="267"/>
      <c r="C588" s="127">
        <v>25320</v>
      </c>
      <c r="D588" s="126" t="s">
        <v>336</v>
      </c>
      <c r="E588" s="125">
        <v>304</v>
      </c>
      <c r="F588" s="124">
        <v>4349842410</v>
      </c>
      <c r="G588" s="123">
        <v>164</v>
      </c>
      <c r="H588" s="122">
        <v>2340093393</v>
      </c>
      <c r="I588" s="121">
        <f t="shared" si="8"/>
        <v>0.3504273504273504</v>
      </c>
    </row>
    <row r="589" spans="2:9" ht="13.5" thickBot="1" x14ac:dyDescent="0.25">
      <c r="B589" s="267"/>
      <c r="C589" s="127">
        <v>25322</v>
      </c>
      <c r="D589" s="126" t="s">
        <v>1061</v>
      </c>
      <c r="E589" s="125">
        <v>131</v>
      </c>
      <c r="F589" s="124">
        <v>2134002158</v>
      </c>
      <c r="G589" s="123">
        <v>61</v>
      </c>
      <c r="H589" s="122">
        <v>875219815</v>
      </c>
      <c r="I589" s="121">
        <f t="shared" si="8"/>
        <v>0.31770833333333331</v>
      </c>
    </row>
    <row r="590" spans="2:9" ht="13.5" thickBot="1" x14ac:dyDescent="0.25">
      <c r="B590" s="267"/>
      <c r="C590" s="127">
        <v>25324</v>
      </c>
      <c r="D590" s="126" t="s">
        <v>1060</v>
      </c>
      <c r="E590" s="125">
        <v>25</v>
      </c>
      <c r="F590" s="124">
        <v>242327851</v>
      </c>
      <c r="G590" s="128">
        <v>7</v>
      </c>
      <c r="H590" s="122">
        <v>65304000</v>
      </c>
      <c r="I590" s="121">
        <f t="shared" ref="I590:I653" si="9">+G590/(G590+E590)</f>
        <v>0.21875</v>
      </c>
    </row>
    <row r="591" spans="2:9" ht="13.5" thickBot="1" x14ac:dyDescent="0.25">
      <c r="B591" s="267"/>
      <c r="C591" s="127">
        <v>25326</v>
      </c>
      <c r="D591" s="126" t="s">
        <v>338</v>
      </c>
      <c r="E591" s="125">
        <v>174</v>
      </c>
      <c r="F591" s="124">
        <v>3217997211</v>
      </c>
      <c r="G591" s="123">
        <v>88</v>
      </c>
      <c r="H591" s="122">
        <v>1590667895</v>
      </c>
      <c r="I591" s="121">
        <f t="shared" si="9"/>
        <v>0.33587786259541985</v>
      </c>
    </row>
    <row r="592" spans="2:9" ht="13.5" thickBot="1" x14ac:dyDescent="0.25">
      <c r="B592" s="267"/>
      <c r="C592" s="127">
        <v>25328</v>
      </c>
      <c r="D592" s="126" t="s">
        <v>339</v>
      </c>
      <c r="E592" s="125">
        <v>97</v>
      </c>
      <c r="F592" s="124">
        <v>1333886968</v>
      </c>
      <c r="G592" s="123">
        <v>72</v>
      </c>
      <c r="H592" s="122">
        <v>938478808</v>
      </c>
      <c r="I592" s="121">
        <f t="shared" si="9"/>
        <v>0.42603550295857989</v>
      </c>
    </row>
    <row r="593" spans="2:9" ht="13.5" thickBot="1" x14ac:dyDescent="0.25">
      <c r="B593" s="267"/>
      <c r="C593" s="127">
        <v>25335</v>
      </c>
      <c r="D593" s="126" t="s">
        <v>1059</v>
      </c>
      <c r="E593" s="125">
        <v>138</v>
      </c>
      <c r="F593" s="124">
        <v>2445254065</v>
      </c>
      <c r="G593" s="123">
        <v>112</v>
      </c>
      <c r="H593" s="122">
        <v>1964394329</v>
      </c>
      <c r="I593" s="121">
        <f t="shared" si="9"/>
        <v>0.44800000000000001</v>
      </c>
    </row>
    <row r="594" spans="2:9" ht="13.5" thickBot="1" x14ac:dyDescent="0.25">
      <c r="B594" s="267"/>
      <c r="C594" s="127">
        <v>25339</v>
      </c>
      <c r="D594" s="126" t="s">
        <v>340</v>
      </c>
      <c r="E594" s="125">
        <v>386</v>
      </c>
      <c r="F594" s="124">
        <v>8622877928</v>
      </c>
      <c r="G594" s="123">
        <v>299</v>
      </c>
      <c r="H594" s="122">
        <v>6441962464</v>
      </c>
      <c r="I594" s="121">
        <f t="shared" si="9"/>
        <v>0.43649635036496348</v>
      </c>
    </row>
    <row r="595" spans="2:9" ht="13.5" thickBot="1" x14ac:dyDescent="0.25">
      <c r="B595" s="267"/>
      <c r="C595" s="127">
        <v>25368</v>
      </c>
      <c r="D595" s="126" t="s">
        <v>341</v>
      </c>
      <c r="E595" s="125">
        <v>71</v>
      </c>
      <c r="F595" s="124">
        <v>882574639</v>
      </c>
      <c r="G595" s="123">
        <v>48</v>
      </c>
      <c r="H595" s="122">
        <v>611494607</v>
      </c>
      <c r="I595" s="121">
        <f t="shared" si="9"/>
        <v>0.40336134453781514</v>
      </c>
    </row>
    <row r="596" spans="2:9" ht="13.5" thickBot="1" x14ac:dyDescent="0.25">
      <c r="B596" s="267"/>
      <c r="C596" s="127">
        <v>25372</v>
      </c>
      <c r="D596" s="126" t="s">
        <v>342</v>
      </c>
      <c r="E596" s="125">
        <v>240</v>
      </c>
      <c r="F596" s="124">
        <v>3149349705</v>
      </c>
      <c r="G596" s="123">
        <v>148</v>
      </c>
      <c r="H596" s="122">
        <v>1633285715</v>
      </c>
      <c r="I596" s="121">
        <f t="shared" si="9"/>
        <v>0.38144329896907214</v>
      </c>
    </row>
    <row r="597" spans="2:9" ht="13.5" thickBot="1" x14ac:dyDescent="0.25">
      <c r="B597" s="267"/>
      <c r="C597" s="127">
        <v>25377</v>
      </c>
      <c r="D597" s="126" t="s">
        <v>343</v>
      </c>
      <c r="E597" s="125">
        <v>110</v>
      </c>
      <c r="F597" s="124">
        <v>1799775623</v>
      </c>
      <c r="G597" s="123">
        <v>59</v>
      </c>
      <c r="H597" s="122">
        <v>1010750273</v>
      </c>
      <c r="I597" s="121">
        <f t="shared" si="9"/>
        <v>0.34911242603550297</v>
      </c>
    </row>
    <row r="598" spans="2:9" ht="13.5" thickBot="1" x14ac:dyDescent="0.25">
      <c r="B598" s="267"/>
      <c r="C598" s="127">
        <v>25386</v>
      </c>
      <c r="D598" s="126" t="s">
        <v>344</v>
      </c>
      <c r="E598" s="125">
        <v>386</v>
      </c>
      <c r="F598" s="124">
        <v>3925646593</v>
      </c>
      <c r="G598" s="123">
        <v>244</v>
      </c>
      <c r="H598" s="122">
        <v>2670064750</v>
      </c>
      <c r="I598" s="121">
        <f t="shared" si="9"/>
        <v>0.38730158730158731</v>
      </c>
    </row>
    <row r="599" spans="2:9" ht="13.5" thickBot="1" x14ac:dyDescent="0.25">
      <c r="B599" s="267"/>
      <c r="C599" s="127">
        <v>25394</v>
      </c>
      <c r="D599" s="126" t="s">
        <v>345</v>
      </c>
      <c r="E599" s="125">
        <v>295</v>
      </c>
      <c r="F599" s="124">
        <v>4094948325</v>
      </c>
      <c r="G599" s="123">
        <v>250</v>
      </c>
      <c r="H599" s="122">
        <v>3036320638</v>
      </c>
      <c r="I599" s="121">
        <f t="shared" si="9"/>
        <v>0.45871559633027525</v>
      </c>
    </row>
    <row r="600" spans="2:9" ht="13.5" thickBot="1" x14ac:dyDescent="0.25">
      <c r="B600" s="267"/>
      <c r="C600" s="127">
        <v>25398</v>
      </c>
      <c r="D600" s="126" t="s">
        <v>346</v>
      </c>
      <c r="E600" s="125">
        <v>231</v>
      </c>
      <c r="F600" s="124">
        <v>2921328148</v>
      </c>
      <c r="G600" s="123">
        <v>202</v>
      </c>
      <c r="H600" s="122">
        <v>2652276294</v>
      </c>
      <c r="I600" s="121">
        <f t="shared" si="9"/>
        <v>0.46651270207852191</v>
      </c>
    </row>
    <row r="601" spans="2:9" ht="13.5" thickBot="1" x14ac:dyDescent="0.25">
      <c r="B601" s="267"/>
      <c r="C601" s="127">
        <v>25402</v>
      </c>
      <c r="D601" s="126" t="s">
        <v>347</v>
      </c>
      <c r="E601" s="125">
        <v>135</v>
      </c>
      <c r="F601" s="124">
        <v>1827294369</v>
      </c>
      <c r="G601" s="123">
        <v>122</v>
      </c>
      <c r="H601" s="122">
        <v>1546764683</v>
      </c>
      <c r="I601" s="121">
        <f t="shared" si="9"/>
        <v>0.47470817120622566</v>
      </c>
    </row>
    <row r="602" spans="2:9" ht="13.5" thickBot="1" x14ac:dyDescent="0.25">
      <c r="B602" s="267"/>
      <c r="C602" s="127">
        <v>25407</v>
      </c>
      <c r="D602" s="126" t="s">
        <v>812</v>
      </c>
      <c r="E602" s="125">
        <v>252</v>
      </c>
      <c r="F602" s="124">
        <v>4323002091</v>
      </c>
      <c r="G602" s="123">
        <v>197</v>
      </c>
      <c r="H602" s="122">
        <v>2924630628</v>
      </c>
      <c r="I602" s="121">
        <f t="shared" si="9"/>
        <v>0.43875278396436523</v>
      </c>
    </row>
    <row r="603" spans="2:9" ht="13.5" thickBot="1" x14ac:dyDescent="0.25">
      <c r="B603" s="267"/>
      <c r="C603" s="127">
        <v>25426</v>
      </c>
      <c r="D603" s="126" t="s">
        <v>348</v>
      </c>
      <c r="E603" s="125">
        <v>154</v>
      </c>
      <c r="F603" s="124">
        <v>2174477687</v>
      </c>
      <c r="G603" s="123">
        <v>83</v>
      </c>
      <c r="H603" s="122">
        <v>1284515261</v>
      </c>
      <c r="I603" s="121">
        <f t="shared" si="9"/>
        <v>0.35021097046413502</v>
      </c>
    </row>
    <row r="604" spans="2:9" ht="13.5" thickBot="1" x14ac:dyDescent="0.25">
      <c r="B604" s="267"/>
      <c r="C604" s="127">
        <v>25430</v>
      </c>
      <c r="D604" s="126" t="s">
        <v>925</v>
      </c>
      <c r="E604" s="125">
        <v>31</v>
      </c>
      <c r="F604" s="124">
        <v>212552150</v>
      </c>
      <c r="G604" s="128">
        <v>2</v>
      </c>
      <c r="H604" s="122">
        <v>10400000</v>
      </c>
      <c r="I604" s="121">
        <f t="shared" si="9"/>
        <v>6.0606060606060608E-2</v>
      </c>
    </row>
    <row r="605" spans="2:9" ht="13.5" thickBot="1" x14ac:dyDescent="0.25">
      <c r="B605" s="267"/>
      <c r="C605" s="127">
        <v>25436</v>
      </c>
      <c r="D605" s="126" t="s">
        <v>813</v>
      </c>
      <c r="E605" s="125">
        <v>103</v>
      </c>
      <c r="F605" s="124">
        <v>1379607582</v>
      </c>
      <c r="G605" s="123">
        <v>53</v>
      </c>
      <c r="H605" s="122">
        <v>768358187</v>
      </c>
      <c r="I605" s="121">
        <f t="shared" si="9"/>
        <v>0.33974358974358976</v>
      </c>
    </row>
    <row r="606" spans="2:9" ht="13.5" thickBot="1" x14ac:dyDescent="0.25">
      <c r="B606" s="267"/>
      <c r="C606" s="127">
        <v>25438</v>
      </c>
      <c r="D606" s="126" t="s">
        <v>349</v>
      </c>
      <c r="E606" s="125">
        <v>248</v>
      </c>
      <c r="F606" s="124">
        <v>5051644969</v>
      </c>
      <c r="G606" s="123">
        <v>140</v>
      </c>
      <c r="H606" s="122">
        <v>2720214731</v>
      </c>
      <c r="I606" s="121">
        <f t="shared" si="9"/>
        <v>0.36082474226804123</v>
      </c>
    </row>
    <row r="607" spans="2:9" ht="13.5" thickBot="1" x14ac:dyDescent="0.25">
      <c r="B607" s="267"/>
      <c r="C607" s="127">
        <v>25473</v>
      </c>
      <c r="D607" s="126" t="s">
        <v>953</v>
      </c>
      <c r="E607" s="125">
        <v>21</v>
      </c>
      <c r="F607" s="124">
        <v>305687902</v>
      </c>
      <c r="G607" s="128">
        <v>4</v>
      </c>
      <c r="H607" s="122">
        <v>69630000</v>
      </c>
      <c r="I607" s="121">
        <f t="shared" si="9"/>
        <v>0.16</v>
      </c>
    </row>
    <row r="608" spans="2:9" ht="13.5" thickBot="1" x14ac:dyDescent="0.25">
      <c r="B608" s="267"/>
      <c r="C608" s="127">
        <v>25483</v>
      </c>
      <c r="D608" s="126" t="s">
        <v>62</v>
      </c>
      <c r="E608" s="125">
        <v>13</v>
      </c>
      <c r="F608" s="124">
        <v>212507073</v>
      </c>
      <c r="G608" s="123">
        <v>9</v>
      </c>
      <c r="H608" s="122">
        <v>129400000</v>
      </c>
      <c r="I608" s="121">
        <f t="shared" si="9"/>
        <v>0.40909090909090912</v>
      </c>
    </row>
    <row r="609" spans="2:9" ht="13.5" thickBot="1" x14ac:dyDescent="0.25">
      <c r="B609" s="267"/>
      <c r="C609" s="127">
        <v>25486</v>
      </c>
      <c r="D609" s="126" t="s">
        <v>926</v>
      </c>
      <c r="E609" s="125">
        <v>20</v>
      </c>
      <c r="F609" s="124">
        <v>345070000</v>
      </c>
      <c r="G609" s="128">
        <v>12</v>
      </c>
      <c r="H609" s="122">
        <v>149681258</v>
      </c>
      <c r="I609" s="121">
        <f t="shared" si="9"/>
        <v>0.375</v>
      </c>
    </row>
    <row r="610" spans="2:9" ht="13.5" thickBot="1" x14ac:dyDescent="0.25">
      <c r="B610" s="267"/>
      <c r="C610" s="127">
        <v>25488</v>
      </c>
      <c r="D610" s="126" t="s">
        <v>886</v>
      </c>
      <c r="E610" s="125">
        <v>53</v>
      </c>
      <c r="F610" s="124">
        <v>607793544</v>
      </c>
      <c r="G610" s="123">
        <v>50</v>
      </c>
      <c r="H610" s="122">
        <v>496110918</v>
      </c>
      <c r="I610" s="121">
        <f t="shared" si="9"/>
        <v>0.4854368932038835</v>
      </c>
    </row>
    <row r="611" spans="2:9" ht="13.5" thickBot="1" x14ac:dyDescent="0.25">
      <c r="B611" s="267"/>
      <c r="C611" s="127">
        <v>25489</v>
      </c>
      <c r="D611" s="126" t="s">
        <v>1058</v>
      </c>
      <c r="E611" s="125">
        <v>87</v>
      </c>
      <c r="F611" s="124">
        <v>846279540</v>
      </c>
      <c r="G611" s="123">
        <v>53</v>
      </c>
      <c r="H611" s="122">
        <v>544569257</v>
      </c>
      <c r="I611" s="121">
        <f t="shared" si="9"/>
        <v>0.37857142857142856</v>
      </c>
    </row>
    <row r="612" spans="2:9" ht="13.5" thickBot="1" x14ac:dyDescent="0.25">
      <c r="B612" s="267"/>
      <c r="C612" s="127">
        <v>25491</v>
      </c>
      <c r="D612" s="126" t="s">
        <v>350</v>
      </c>
      <c r="E612" s="125">
        <v>144</v>
      </c>
      <c r="F612" s="124">
        <v>1447230334</v>
      </c>
      <c r="G612" s="123">
        <v>88</v>
      </c>
      <c r="H612" s="122">
        <v>898781596</v>
      </c>
      <c r="I612" s="121">
        <f t="shared" si="9"/>
        <v>0.37931034482758619</v>
      </c>
    </row>
    <row r="613" spans="2:9" ht="13.5" thickBot="1" x14ac:dyDescent="0.25">
      <c r="B613" s="267"/>
      <c r="C613" s="127">
        <v>25513</v>
      </c>
      <c r="D613" s="126" t="s">
        <v>352</v>
      </c>
      <c r="E613" s="125">
        <v>372</v>
      </c>
      <c r="F613" s="124">
        <v>4964481172</v>
      </c>
      <c r="G613" s="123">
        <v>266</v>
      </c>
      <c r="H613" s="122">
        <v>3135784786</v>
      </c>
      <c r="I613" s="121">
        <f t="shared" si="9"/>
        <v>0.41692789968652039</v>
      </c>
    </row>
    <row r="614" spans="2:9" ht="13.5" thickBot="1" x14ac:dyDescent="0.25">
      <c r="B614" s="267"/>
      <c r="C614" s="127">
        <v>25518</v>
      </c>
      <c r="D614" s="126" t="s">
        <v>353</v>
      </c>
      <c r="E614" s="125">
        <v>116</v>
      </c>
      <c r="F614" s="124">
        <v>1438060174</v>
      </c>
      <c r="G614" s="123">
        <v>102</v>
      </c>
      <c r="H614" s="122">
        <v>1246857998</v>
      </c>
      <c r="I614" s="121">
        <f t="shared" si="9"/>
        <v>0.46788990825688076</v>
      </c>
    </row>
    <row r="615" spans="2:9" ht="13.5" thickBot="1" x14ac:dyDescent="0.25">
      <c r="B615" s="267"/>
      <c r="C615" s="127">
        <v>25524</v>
      </c>
      <c r="D615" s="126" t="s">
        <v>354</v>
      </c>
      <c r="E615" s="125">
        <v>122</v>
      </c>
      <c r="F615" s="124">
        <v>1565534835</v>
      </c>
      <c r="G615" s="123">
        <v>113</v>
      </c>
      <c r="H615" s="122">
        <v>1392152838</v>
      </c>
      <c r="I615" s="121">
        <f t="shared" si="9"/>
        <v>0.48085106382978721</v>
      </c>
    </row>
    <row r="616" spans="2:9" ht="13.5" thickBot="1" x14ac:dyDescent="0.25">
      <c r="B616" s="267"/>
      <c r="C616" s="127">
        <v>25530</v>
      </c>
      <c r="D616" s="126" t="s">
        <v>355</v>
      </c>
      <c r="E616" s="125">
        <v>133</v>
      </c>
      <c r="F616" s="124">
        <v>2758984103</v>
      </c>
      <c r="G616" s="123">
        <v>60</v>
      </c>
      <c r="H616" s="122">
        <v>969543690</v>
      </c>
      <c r="I616" s="121">
        <f t="shared" si="9"/>
        <v>0.31088082901554404</v>
      </c>
    </row>
    <row r="617" spans="2:9" ht="13.5" thickBot="1" x14ac:dyDescent="0.25">
      <c r="B617" s="267"/>
      <c r="C617" s="127">
        <v>25535</v>
      </c>
      <c r="D617" s="126" t="s">
        <v>356</v>
      </c>
      <c r="E617" s="125">
        <v>353</v>
      </c>
      <c r="F617" s="124">
        <v>6981326066</v>
      </c>
      <c r="G617" s="123">
        <v>257</v>
      </c>
      <c r="H617" s="122">
        <v>5086140933</v>
      </c>
      <c r="I617" s="121">
        <f t="shared" si="9"/>
        <v>0.42131147540983604</v>
      </c>
    </row>
    <row r="618" spans="2:9" ht="13.5" thickBot="1" x14ac:dyDescent="0.25">
      <c r="B618" s="267"/>
      <c r="C618" s="127">
        <v>25572</v>
      </c>
      <c r="D618" s="126" t="s">
        <v>357</v>
      </c>
      <c r="E618" s="125">
        <v>47</v>
      </c>
      <c r="F618" s="124">
        <v>984772238</v>
      </c>
      <c r="G618" s="123">
        <v>40</v>
      </c>
      <c r="H618" s="122">
        <v>878578501</v>
      </c>
      <c r="I618" s="121">
        <f t="shared" si="9"/>
        <v>0.45977011494252873</v>
      </c>
    </row>
    <row r="619" spans="2:9" ht="13.5" thickBot="1" x14ac:dyDescent="0.25">
      <c r="B619" s="267"/>
      <c r="C619" s="127">
        <v>25580</v>
      </c>
      <c r="D619" s="126" t="s">
        <v>1057</v>
      </c>
      <c r="E619" s="125">
        <v>58</v>
      </c>
      <c r="F619" s="124">
        <v>839762746</v>
      </c>
      <c r="G619" s="123">
        <v>28</v>
      </c>
      <c r="H619" s="122">
        <v>443959563</v>
      </c>
      <c r="I619" s="121">
        <f t="shared" si="9"/>
        <v>0.32558139534883723</v>
      </c>
    </row>
    <row r="620" spans="2:9" ht="13.5" thickBot="1" x14ac:dyDescent="0.25">
      <c r="B620" s="267"/>
      <c r="C620" s="127">
        <v>25592</v>
      </c>
      <c r="D620" s="126" t="s">
        <v>358</v>
      </c>
      <c r="E620" s="125">
        <v>117</v>
      </c>
      <c r="F620" s="124">
        <v>1369901948</v>
      </c>
      <c r="G620" s="123">
        <v>78</v>
      </c>
      <c r="H620" s="122">
        <v>978444251</v>
      </c>
      <c r="I620" s="121">
        <f t="shared" si="9"/>
        <v>0.4</v>
      </c>
    </row>
    <row r="621" spans="2:9" ht="13.5" thickBot="1" x14ac:dyDescent="0.25">
      <c r="B621" s="267"/>
      <c r="C621" s="127">
        <v>25594</v>
      </c>
      <c r="D621" s="126" t="s">
        <v>359</v>
      </c>
      <c r="E621" s="125">
        <v>196</v>
      </c>
      <c r="F621" s="124">
        <v>3541815232</v>
      </c>
      <c r="G621" s="123">
        <v>85</v>
      </c>
      <c r="H621" s="122">
        <v>1409554947</v>
      </c>
      <c r="I621" s="121">
        <f t="shared" si="9"/>
        <v>0.302491103202847</v>
      </c>
    </row>
    <row r="622" spans="2:9" ht="13.5" thickBot="1" x14ac:dyDescent="0.25">
      <c r="B622" s="267"/>
      <c r="C622" s="127">
        <v>25596</v>
      </c>
      <c r="D622" s="126" t="s">
        <v>360</v>
      </c>
      <c r="E622" s="125">
        <v>164</v>
      </c>
      <c r="F622" s="124">
        <v>1705240485</v>
      </c>
      <c r="G622" s="123">
        <v>101</v>
      </c>
      <c r="H622" s="122">
        <v>959225624</v>
      </c>
      <c r="I622" s="121">
        <f t="shared" si="9"/>
        <v>0.38113207547169814</v>
      </c>
    </row>
    <row r="623" spans="2:9" ht="13.5" thickBot="1" x14ac:dyDescent="0.25">
      <c r="B623" s="267"/>
      <c r="C623" s="127">
        <v>25612</v>
      </c>
      <c r="D623" s="126" t="s">
        <v>502</v>
      </c>
      <c r="E623" s="125">
        <v>23</v>
      </c>
      <c r="F623" s="124">
        <v>219913571</v>
      </c>
      <c r="G623" s="123">
        <v>24</v>
      </c>
      <c r="H623" s="122">
        <v>210284265</v>
      </c>
      <c r="I623" s="121">
        <f t="shared" si="9"/>
        <v>0.51063829787234039</v>
      </c>
    </row>
    <row r="624" spans="2:9" ht="13.5" thickBot="1" x14ac:dyDescent="0.25">
      <c r="B624" s="267"/>
      <c r="C624" s="127">
        <v>25645</v>
      </c>
      <c r="D624" s="126" t="s">
        <v>361</v>
      </c>
      <c r="E624" s="125">
        <v>83</v>
      </c>
      <c r="F624" s="124">
        <v>1034693112</v>
      </c>
      <c r="G624" s="123">
        <v>84</v>
      </c>
      <c r="H624" s="122">
        <v>968260060</v>
      </c>
      <c r="I624" s="121">
        <f t="shared" si="9"/>
        <v>0.50299401197604787</v>
      </c>
    </row>
    <row r="625" spans="2:9" ht="13.5" thickBot="1" x14ac:dyDescent="0.25">
      <c r="B625" s="267"/>
      <c r="C625" s="127">
        <v>25649</v>
      </c>
      <c r="D625" s="126" t="s">
        <v>362</v>
      </c>
      <c r="E625" s="125">
        <v>216</v>
      </c>
      <c r="F625" s="124">
        <v>3043215271</v>
      </c>
      <c r="G625" s="123">
        <v>173</v>
      </c>
      <c r="H625" s="122">
        <v>2219913498</v>
      </c>
      <c r="I625" s="121">
        <f t="shared" si="9"/>
        <v>0.44473007712082263</v>
      </c>
    </row>
    <row r="626" spans="2:9" ht="13.5" thickBot="1" x14ac:dyDescent="0.25">
      <c r="B626" s="267"/>
      <c r="C626" s="127">
        <v>25653</v>
      </c>
      <c r="D626" s="126" t="s">
        <v>363</v>
      </c>
      <c r="E626" s="125">
        <v>185</v>
      </c>
      <c r="F626" s="124">
        <v>2625206659</v>
      </c>
      <c r="G626" s="123">
        <v>125</v>
      </c>
      <c r="H626" s="122">
        <v>1653106679</v>
      </c>
      <c r="I626" s="121">
        <f t="shared" si="9"/>
        <v>0.40322580645161288</v>
      </c>
    </row>
    <row r="627" spans="2:9" ht="13.5" thickBot="1" x14ac:dyDescent="0.25">
      <c r="B627" s="267"/>
      <c r="C627" s="127">
        <v>25658</v>
      </c>
      <c r="D627" s="126" t="s">
        <v>877</v>
      </c>
      <c r="E627" s="125">
        <v>57</v>
      </c>
      <c r="F627" s="124">
        <v>680095152</v>
      </c>
      <c r="G627" s="123">
        <v>41</v>
      </c>
      <c r="H627" s="122">
        <v>489880294</v>
      </c>
      <c r="I627" s="121">
        <f t="shared" si="9"/>
        <v>0.41836734693877553</v>
      </c>
    </row>
    <row r="628" spans="2:9" ht="13.5" thickBot="1" x14ac:dyDescent="0.25">
      <c r="B628" s="267"/>
      <c r="C628" s="127">
        <v>25662</v>
      </c>
      <c r="D628" s="126" t="s">
        <v>364</v>
      </c>
      <c r="E628" s="125">
        <v>177</v>
      </c>
      <c r="F628" s="124">
        <v>2345144305</v>
      </c>
      <c r="G628" s="123">
        <v>144</v>
      </c>
      <c r="H628" s="122">
        <v>1713094294</v>
      </c>
      <c r="I628" s="121">
        <f t="shared" si="9"/>
        <v>0.44859813084112149</v>
      </c>
    </row>
    <row r="629" spans="2:9" ht="13.5" thickBot="1" x14ac:dyDescent="0.25">
      <c r="B629" s="267"/>
      <c r="C629" s="127">
        <v>25718</v>
      </c>
      <c r="D629" s="126" t="s">
        <v>1056</v>
      </c>
      <c r="E629" s="125">
        <v>116</v>
      </c>
      <c r="F629" s="124">
        <v>1262163942</v>
      </c>
      <c r="G629" s="123">
        <v>71</v>
      </c>
      <c r="H629" s="122">
        <v>589630625</v>
      </c>
      <c r="I629" s="121">
        <f t="shared" si="9"/>
        <v>0.37967914438502676</v>
      </c>
    </row>
    <row r="630" spans="2:9" ht="13.5" thickBot="1" x14ac:dyDescent="0.25">
      <c r="B630" s="267"/>
      <c r="C630" s="127">
        <v>25736</v>
      </c>
      <c r="D630" s="126" t="s">
        <v>365</v>
      </c>
      <c r="E630" s="125">
        <v>124</v>
      </c>
      <c r="F630" s="124">
        <v>3122927921</v>
      </c>
      <c r="G630" s="123">
        <v>88</v>
      </c>
      <c r="H630" s="122">
        <v>1771828757</v>
      </c>
      <c r="I630" s="121">
        <f t="shared" si="9"/>
        <v>0.41509433962264153</v>
      </c>
    </row>
    <row r="631" spans="2:9" ht="13.5" thickBot="1" x14ac:dyDescent="0.25">
      <c r="B631" s="267"/>
      <c r="C631" s="127">
        <v>25740</v>
      </c>
      <c r="D631" s="126" t="s">
        <v>366</v>
      </c>
      <c r="E631" s="125">
        <v>103</v>
      </c>
      <c r="F631" s="124">
        <v>2257690918</v>
      </c>
      <c r="G631" s="123">
        <v>74</v>
      </c>
      <c r="H631" s="122">
        <v>1183862185</v>
      </c>
      <c r="I631" s="121">
        <f t="shared" si="9"/>
        <v>0.41807909604519772</v>
      </c>
    </row>
    <row r="632" spans="2:9" ht="13.5" thickBot="1" x14ac:dyDescent="0.25">
      <c r="B632" s="267"/>
      <c r="C632" s="127">
        <v>25743</v>
      </c>
      <c r="D632" s="126" t="s">
        <v>367</v>
      </c>
      <c r="E632" s="125">
        <v>272</v>
      </c>
      <c r="F632" s="124">
        <v>4054007653</v>
      </c>
      <c r="G632" s="123">
        <v>218</v>
      </c>
      <c r="H632" s="122">
        <v>2881502078</v>
      </c>
      <c r="I632" s="121">
        <f t="shared" si="9"/>
        <v>0.44489795918367347</v>
      </c>
    </row>
    <row r="633" spans="2:9" ht="13.5" thickBot="1" x14ac:dyDescent="0.25">
      <c r="B633" s="267"/>
      <c r="C633" s="127">
        <v>25745</v>
      </c>
      <c r="D633" s="126" t="s">
        <v>368</v>
      </c>
      <c r="E633" s="125">
        <v>192</v>
      </c>
      <c r="F633" s="124">
        <v>2921713657</v>
      </c>
      <c r="G633" s="123">
        <v>181</v>
      </c>
      <c r="H633" s="122">
        <v>2666841760</v>
      </c>
      <c r="I633" s="121">
        <f t="shared" si="9"/>
        <v>0.48525469168900803</v>
      </c>
    </row>
    <row r="634" spans="2:9" ht="13.5" thickBot="1" x14ac:dyDescent="0.25">
      <c r="B634" s="267"/>
      <c r="C634" s="127">
        <v>25754</v>
      </c>
      <c r="D634" s="126" t="s">
        <v>369</v>
      </c>
      <c r="E634" s="125">
        <v>158</v>
      </c>
      <c r="F634" s="124">
        <v>3061134108</v>
      </c>
      <c r="G634" s="123">
        <v>111</v>
      </c>
      <c r="H634" s="122">
        <v>1913627181</v>
      </c>
      <c r="I634" s="121">
        <f t="shared" si="9"/>
        <v>0.41263940520446096</v>
      </c>
    </row>
    <row r="635" spans="2:9" ht="13.5" thickBot="1" x14ac:dyDescent="0.25">
      <c r="B635" s="267"/>
      <c r="C635" s="127">
        <v>25758</v>
      </c>
      <c r="D635" s="126" t="s">
        <v>928</v>
      </c>
      <c r="E635" s="125">
        <v>9</v>
      </c>
      <c r="F635" s="124">
        <v>151345493</v>
      </c>
      <c r="G635" s="123">
        <v>9</v>
      </c>
      <c r="H635" s="122">
        <v>92418476</v>
      </c>
      <c r="I635" s="121">
        <f t="shared" si="9"/>
        <v>0.5</v>
      </c>
    </row>
    <row r="636" spans="2:9" ht="13.5" thickBot="1" x14ac:dyDescent="0.25">
      <c r="B636" s="267"/>
      <c r="C636" s="127">
        <v>25769</v>
      </c>
      <c r="D636" s="126" t="s">
        <v>814</v>
      </c>
      <c r="E636" s="125">
        <v>116</v>
      </c>
      <c r="F636" s="124">
        <v>2574098379</v>
      </c>
      <c r="G636" s="123">
        <v>47</v>
      </c>
      <c r="H636" s="122">
        <v>1036616490</v>
      </c>
      <c r="I636" s="121">
        <f t="shared" si="9"/>
        <v>0.28834355828220859</v>
      </c>
    </row>
    <row r="637" spans="2:9" ht="13.5" thickBot="1" x14ac:dyDescent="0.25">
      <c r="B637" s="267"/>
      <c r="C637" s="127">
        <v>25772</v>
      </c>
      <c r="D637" s="126" t="s">
        <v>370</v>
      </c>
      <c r="E637" s="125">
        <v>146</v>
      </c>
      <c r="F637" s="124">
        <v>2291762148</v>
      </c>
      <c r="G637" s="123">
        <v>81</v>
      </c>
      <c r="H637" s="122">
        <v>1010970410</v>
      </c>
      <c r="I637" s="121">
        <f t="shared" si="9"/>
        <v>0.35682819383259912</v>
      </c>
    </row>
    <row r="638" spans="2:9" ht="13.5" thickBot="1" x14ac:dyDescent="0.25">
      <c r="B638" s="267"/>
      <c r="C638" s="127">
        <v>25777</v>
      </c>
      <c r="D638" s="126" t="s">
        <v>371</v>
      </c>
      <c r="E638" s="125">
        <v>106</v>
      </c>
      <c r="F638" s="124">
        <v>1090625654</v>
      </c>
      <c r="G638" s="123">
        <v>54</v>
      </c>
      <c r="H638" s="122">
        <v>424792800</v>
      </c>
      <c r="I638" s="121">
        <f t="shared" si="9"/>
        <v>0.33750000000000002</v>
      </c>
    </row>
    <row r="639" spans="2:9" ht="13.5" thickBot="1" x14ac:dyDescent="0.25">
      <c r="B639" s="267"/>
      <c r="C639" s="127">
        <v>25779</v>
      </c>
      <c r="D639" s="126" t="s">
        <v>372</v>
      </c>
      <c r="E639" s="125">
        <v>293</v>
      </c>
      <c r="F639" s="124">
        <v>3981114547</v>
      </c>
      <c r="G639" s="123">
        <v>184</v>
      </c>
      <c r="H639" s="122">
        <v>2296931415</v>
      </c>
      <c r="I639" s="121">
        <f t="shared" si="9"/>
        <v>0.38574423480083858</v>
      </c>
    </row>
    <row r="640" spans="2:9" ht="13.5" thickBot="1" x14ac:dyDescent="0.25">
      <c r="B640" s="267"/>
      <c r="C640" s="127">
        <v>25781</v>
      </c>
      <c r="D640" s="126" t="s">
        <v>815</v>
      </c>
      <c r="E640" s="125">
        <v>45</v>
      </c>
      <c r="F640" s="124">
        <v>675761011</v>
      </c>
      <c r="G640" s="123">
        <v>25</v>
      </c>
      <c r="H640" s="122">
        <v>296166166</v>
      </c>
      <c r="I640" s="121">
        <f t="shared" si="9"/>
        <v>0.35714285714285715</v>
      </c>
    </row>
    <row r="641" spans="2:9" ht="13.5" thickBot="1" x14ac:dyDescent="0.25">
      <c r="B641" s="267"/>
      <c r="C641" s="127">
        <v>25785</v>
      </c>
      <c r="D641" s="126" t="s">
        <v>1055</v>
      </c>
      <c r="E641" s="125">
        <v>23</v>
      </c>
      <c r="F641" s="124">
        <v>525867887</v>
      </c>
      <c r="G641" s="123">
        <v>26</v>
      </c>
      <c r="H641" s="122">
        <v>428122096</v>
      </c>
      <c r="I641" s="121">
        <f t="shared" si="9"/>
        <v>0.53061224489795922</v>
      </c>
    </row>
    <row r="642" spans="2:9" ht="13.5" thickBot="1" x14ac:dyDescent="0.25">
      <c r="B642" s="267"/>
      <c r="C642" s="127">
        <v>25793</v>
      </c>
      <c r="D642" s="126" t="s">
        <v>373</v>
      </c>
      <c r="E642" s="125">
        <v>77</v>
      </c>
      <c r="F642" s="124">
        <v>1339713122</v>
      </c>
      <c r="G642" s="123">
        <v>47</v>
      </c>
      <c r="H642" s="122">
        <v>613487943</v>
      </c>
      <c r="I642" s="121">
        <f t="shared" si="9"/>
        <v>0.37903225806451613</v>
      </c>
    </row>
    <row r="643" spans="2:9" ht="13.5" thickBot="1" x14ac:dyDescent="0.25">
      <c r="B643" s="267"/>
      <c r="C643" s="127">
        <v>25797</v>
      </c>
      <c r="D643" s="126" t="s">
        <v>374</v>
      </c>
      <c r="E643" s="125">
        <v>111</v>
      </c>
      <c r="F643" s="124">
        <v>1029109173</v>
      </c>
      <c r="G643" s="123">
        <v>89</v>
      </c>
      <c r="H643" s="122">
        <v>896933804</v>
      </c>
      <c r="I643" s="121">
        <f t="shared" si="9"/>
        <v>0.44500000000000001</v>
      </c>
    </row>
    <row r="644" spans="2:9" ht="13.5" thickBot="1" x14ac:dyDescent="0.25">
      <c r="B644" s="267"/>
      <c r="C644" s="127">
        <v>25799</v>
      </c>
      <c r="D644" s="126" t="s">
        <v>375</v>
      </c>
      <c r="E644" s="125">
        <v>22</v>
      </c>
      <c r="F644" s="124">
        <v>332808834</v>
      </c>
      <c r="G644" s="128">
        <v>8</v>
      </c>
      <c r="H644" s="122">
        <v>91134259</v>
      </c>
      <c r="I644" s="121">
        <f t="shared" si="9"/>
        <v>0.26666666666666666</v>
      </c>
    </row>
    <row r="645" spans="2:9" ht="13.5" thickBot="1" x14ac:dyDescent="0.25">
      <c r="B645" s="267"/>
      <c r="C645" s="127">
        <v>25805</v>
      </c>
      <c r="D645" s="126" t="s">
        <v>741</v>
      </c>
      <c r="E645" s="125">
        <v>47</v>
      </c>
      <c r="F645" s="124">
        <v>609860354</v>
      </c>
      <c r="G645" s="123">
        <v>29</v>
      </c>
      <c r="H645" s="122">
        <v>373948374</v>
      </c>
      <c r="I645" s="121">
        <f t="shared" si="9"/>
        <v>0.38157894736842107</v>
      </c>
    </row>
    <row r="646" spans="2:9" ht="13.5" thickBot="1" x14ac:dyDescent="0.25">
      <c r="B646" s="267"/>
      <c r="C646" s="127">
        <v>25807</v>
      </c>
      <c r="D646" s="126" t="s">
        <v>376</v>
      </c>
      <c r="E646" s="125">
        <v>87</v>
      </c>
      <c r="F646" s="124">
        <v>1515219362</v>
      </c>
      <c r="G646" s="123">
        <v>55</v>
      </c>
      <c r="H646" s="122">
        <v>1050572585</v>
      </c>
      <c r="I646" s="121">
        <f t="shared" si="9"/>
        <v>0.38732394366197181</v>
      </c>
    </row>
    <row r="647" spans="2:9" ht="13.5" thickBot="1" x14ac:dyDescent="0.25">
      <c r="B647" s="267"/>
      <c r="C647" s="127">
        <v>25815</v>
      </c>
      <c r="D647" s="126" t="s">
        <v>377</v>
      </c>
      <c r="E647" s="125">
        <v>149</v>
      </c>
      <c r="F647" s="124">
        <v>1647197049</v>
      </c>
      <c r="G647" s="123">
        <v>88</v>
      </c>
      <c r="H647" s="122">
        <v>997647698</v>
      </c>
      <c r="I647" s="121">
        <f t="shared" si="9"/>
        <v>0.37130801687763715</v>
      </c>
    </row>
    <row r="648" spans="2:9" ht="13.5" thickBot="1" x14ac:dyDescent="0.25">
      <c r="B648" s="267"/>
      <c r="C648" s="127">
        <v>25817</v>
      </c>
      <c r="D648" s="126" t="s">
        <v>1054</v>
      </c>
      <c r="E648" s="125">
        <v>16</v>
      </c>
      <c r="F648" s="124">
        <v>186649825</v>
      </c>
      <c r="G648" s="128">
        <v>1</v>
      </c>
      <c r="H648" s="122">
        <v>7723600</v>
      </c>
      <c r="I648" s="121">
        <f t="shared" si="9"/>
        <v>5.8823529411764705E-2</v>
      </c>
    </row>
    <row r="649" spans="2:9" ht="13.5" thickBot="1" x14ac:dyDescent="0.25">
      <c r="B649" s="267"/>
      <c r="C649" s="127">
        <v>25823</v>
      </c>
      <c r="D649" s="126" t="s">
        <v>378</v>
      </c>
      <c r="E649" s="125">
        <v>93</v>
      </c>
      <c r="F649" s="124">
        <v>1105550048</v>
      </c>
      <c r="G649" s="123">
        <v>79</v>
      </c>
      <c r="H649" s="122">
        <v>1059275032</v>
      </c>
      <c r="I649" s="121">
        <f t="shared" si="9"/>
        <v>0.45930232558139533</v>
      </c>
    </row>
    <row r="650" spans="2:9" ht="13.5" thickBot="1" x14ac:dyDescent="0.25">
      <c r="B650" s="267"/>
      <c r="C650" s="127">
        <v>25839</v>
      </c>
      <c r="D650" s="126" t="s">
        <v>379</v>
      </c>
      <c r="E650" s="125">
        <v>368</v>
      </c>
      <c r="F650" s="124">
        <v>5411180636</v>
      </c>
      <c r="G650" s="123">
        <v>234</v>
      </c>
      <c r="H650" s="122">
        <v>3363157027</v>
      </c>
      <c r="I650" s="121">
        <f t="shared" si="9"/>
        <v>0.38870431893687707</v>
      </c>
    </row>
    <row r="651" spans="2:9" ht="13.5" thickBot="1" x14ac:dyDescent="0.25">
      <c r="B651" s="267"/>
      <c r="C651" s="127">
        <v>25841</v>
      </c>
      <c r="D651" s="126" t="s">
        <v>380</v>
      </c>
      <c r="E651" s="125">
        <v>237</v>
      </c>
      <c r="F651" s="124">
        <v>4552067205</v>
      </c>
      <c r="G651" s="123">
        <v>129</v>
      </c>
      <c r="H651" s="122">
        <v>2227081493</v>
      </c>
      <c r="I651" s="121">
        <f t="shared" si="9"/>
        <v>0.35245901639344263</v>
      </c>
    </row>
    <row r="652" spans="2:9" ht="13.5" thickBot="1" x14ac:dyDescent="0.25">
      <c r="B652" s="267"/>
      <c r="C652" s="127">
        <v>25845</v>
      </c>
      <c r="D652" s="126" t="s">
        <v>382</v>
      </c>
      <c r="E652" s="125">
        <v>213</v>
      </c>
      <c r="F652" s="124">
        <v>3872568209</v>
      </c>
      <c r="G652" s="123">
        <v>120</v>
      </c>
      <c r="H652" s="122">
        <v>1976187856</v>
      </c>
      <c r="I652" s="121">
        <f t="shared" si="9"/>
        <v>0.36036036036036034</v>
      </c>
    </row>
    <row r="653" spans="2:9" ht="13.5" thickBot="1" x14ac:dyDescent="0.25">
      <c r="B653" s="267"/>
      <c r="C653" s="127">
        <v>25851</v>
      </c>
      <c r="D653" s="126" t="s">
        <v>1053</v>
      </c>
      <c r="E653" s="125">
        <v>112</v>
      </c>
      <c r="F653" s="124">
        <v>1224359775</v>
      </c>
      <c r="G653" s="123">
        <v>92</v>
      </c>
      <c r="H653" s="122">
        <v>1176633911</v>
      </c>
      <c r="I653" s="121">
        <f t="shared" si="9"/>
        <v>0.45098039215686275</v>
      </c>
    </row>
    <row r="654" spans="2:9" ht="13.5" thickBot="1" x14ac:dyDescent="0.25">
      <c r="B654" s="267"/>
      <c r="C654" s="127">
        <v>25506</v>
      </c>
      <c r="D654" s="126" t="s">
        <v>351</v>
      </c>
      <c r="E654" s="125">
        <v>111</v>
      </c>
      <c r="F654" s="124">
        <v>1406447038</v>
      </c>
      <c r="G654" s="123">
        <v>110</v>
      </c>
      <c r="H654" s="122">
        <v>1412177103</v>
      </c>
      <c r="I654" s="121">
        <f t="shared" ref="I654:I717" si="10">+G654/(G654+E654)</f>
        <v>0.49773755656108598</v>
      </c>
    </row>
    <row r="655" spans="2:9" ht="13.5" thickBot="1" x14ac:dyDescent="0.25">
      <c r="B655" s="267"/>
      <c r="C655" s="127">
        <v>25862</v>
      </c>
      <c r="D655" s="126" t="s">
        <v>383</v>
      </c>
      <c r="E655" s="125">
        <v>357</v>
      </c>
      <c r="F655" s="124">
        <v>3361076981</v>
      </c>
      <c r="G655" s="123">
        <v>244</v>
      </c>
      <c r="H655" s="122">
        <v>2350730276</v>
      </c>
      <c r="I655" s="121">
        <f t="shared" si="10"/>
        <v>0.40599001663893508</v>
      </c>
    </row>
    <row r="656" spans="2:9" ht="13.5" thickBot="1" x14ac:dyDescent="0.25">
      <c r="B656" s="267"/>
      <c r="C656" s="127">
        <v>25867</v>
      </c>
      <c r="D656" s="126" t="s">
        <v>1052</v>
      </c>
      <c r="E656" s="125">
        <v>82</v>
      </c>
      <c r="F656" s="124">
        <v>1081481316</v>
      </c>
      <c r="G656" s="123">
        <v>45</v>
      </c>
      <c r="H656" s="122">
        <v>546337921</v>
      </c>
      <c r="I656" s="121">
        <f t="shared" si="10"/>
        <v>0.3543307086614173</v>
      </c>
    </row>
    <row r="657" spans="2:9" ht="13.5" thickBot="1" x14ac:dyDescent="0.25">
      <c r="B657" s="267"/>
      <c r="C657" s="127">
        <v>25843</v>
      </c>
      <c r="D657" s="126" t="s">
        <v>381</v>
      </c>
      <c r="E657" s="125">
        <v>125</v>
      </c>
      <c r="F657" s="124">
        <v>2090454623</v>
      </c>
      <c r="G657" s="123">
        <v>86</v>
      </c>
      <c r="H657" s="122">
        <v>1260857233</v>
      </c>
      <c r="I657" s="121">
        <f t="shared" si="10"/>
        <v>0.40758293838862558</v>
      </c>
    </row>
    <row r="658" spans="2:9" ht="13.5" thickBot="1" x14ac:dyDescent="0.25">
      <c r="B658" s="267"/>
      <c r="C658" s="127">
        <v>25871</v>
      </c>
      <c r="D658" s="126" t="s">
        <v>1051</v>
      </c>
      <c r="E658" s="125">
        <v>62</v>
      </c>
      <c r="F658" s="124">
        <v>733746343</v>
      </c>
      <c r="G658" s="123">
        <v>70</v>
      </c>
      <c r="H658" s="122">
        <v>806177092</v>
      </c>
      <c r="I658" s="121">
        <f t="shared" si="10"/>
        <v>0.53030303030303028</v>
      </c>
    </row>
    <row r="659" spans="2:9" ht="13.5" thickBot="1" x14ac:dyDescent="0.25">
      <c r="B659" s="267"/>
      <c r="C659" s="127">
        <v>25873</v>
      </c>
      <c r="D659" s="126" t="s">
        <v>384</v>
      </c>
      <c r="E659" s="125">
        <v>682</v>
      </c>
      <c r="F659" s="124">
        <v>13032368325</v>
      </c>
      <c r="G659" s="123">
        <v>360</v>
      </c>
      <c r="H659" s="122">
        <v>6157736522</v>
      </c>
      <c r="I659" s="121">
        <f t="shared" si="10"/>
        <v>0.34548944337811899</v>
      </c>
    </row>
    <row r="660" spans="2:9" ht="13.5" thickBot="1" x14ac:dyDescent="0.25">
      <c r="B660" s="267"/>
      <c r="C660" s="127">
        <v>25875</v>
      </c>
      <c r="D660" s="126" t="s">
        <v>385</v>
      </c>
      <c r="E660" s="125">
        <v>196</v>
      </c>
      <c r="F660" s="124">
        <v>2251003088</v>
      </c>
      <c r="G660" s="123">
        <v>114</v>
      </c>
      <c r="H660" s="122">
        <v>1251575232</v>
      </c>
      <c r="I660" s="121">
        <f t="shared" si="10"/>
        <v>0.36774193548387096</v>
      </c>
    </row>
    <row r="661" spans="2:9" ht="13.5" thickBot="1" x14ac:dyDescent="0.25">
      <c r="B661" s="267"/>
      <c r="C661" s="127">
        <v>25878</v>
      </c>
      <c r="D661" s="126" t="s">
        <v>386</v>
      </c>
      <c r="E661" s="125">
        <v>298</v>
      </c>
      <c r="F661" s="124">
        <v>3334102962</v>
      </c>
      <c r="G661" s="123">
        <v>229</v>
      </c>
      <c r="H661" s="122">
        <v>2485154804</v>
      </c>
      <c r="I661" s="121">
        <f t="shared" si="10"/>
        <v>0.43453510436432635</v>
      </c>
    </row>
    <row r="662" spans="2:9" ht="13.5" thickBot="1" x14ac:dyDescent="0.25">
      <c r="B662" s="267"/>
      <c r="C662" s="127">
        <v>25885</v>
      </c>
      <c r="D662" s="126" t="s">
        <v>387</v>
      </c>
      <c r="E662" s="125">
        <v>442</v>
      </c>
      <c r="F662" s="124">
        <v>7368119042</v>
      </c>
      <c r="G662" s="123">
        <v>330</v>
      </c>
      <c r="H662" s="122">
        <v>5364251227</v>
      </c>
      <c r="I662" s="121">
        <f t="shared" si="10"/>
        <v>0.42746113989637308</v>
      </c>
    </row>
    <row r="663" spans="2:9" ht="13.5" thickBot="1" x14ac:dyDescent="0.25">
      <c r="B663" s="267"/>
      <c r="C663" s="127">
        <v>25898</v>
      </c>
      <c r="D663" s="126" t="s">
        <v>1050</v>
      </c>
      <c r="E663" s="125">
        <v>67</v>
      </c>
      <c r="F663" s="124">
        <v>959175520</v>
      </c>
      <c r="G663" s="123">
        <v>40</v>
      </c>
      <c r="H663" s="122">
        <v>642032016</v>
      </c>
      <c r="I663" s="121">
        <f t="shared" si="10"/>
        <v>0.37383177570093457</v>
      </c>
    </row>
    <row r="664" spans="2:9" ht="13.5" thickBot="1" x14ac:dyDescent="0.25">
      <c r="B664" s="268"/>
      <c r="C664" s="127">
        <v>25899</v>
      </c>
      <c r="D664" s="126" t="s">
        <v>742</v>
      </c>
      <c r="E664" s="125">
        <v>127</v>
      </c>
      <c r="F664" s="124">
        <v>2152365768</v>
      </c>
      <c r="G664" s="123">
        <v>81</v>
      </c>
      <c r="H664" s="122">
        <v>1377199442</v>
      </c>
      <c r="I664" s="121">
        <f t="shared" si="10"/>
        <v>0.38942307692307693</v>
      </c>
    </row>
    <row r="665" spans="2:9" ht="13.5" thickBot="1" x14ac:dyDescent="0.25">
      <c r="B665" s="266" t="s">
        <v>728</v>
      </c>
      <c r="C665" s="269" t="s">
        <v>1001</v>
      </c>
      <c r="D665" s="270"/>
      <c r="E665" s="133">
        <v>46</v>
      </c>
      <c r="F665" s="132">
        <v>544064571</v>
      </c>
      <c r="G665" s="131">
        <v>51</v>
      </c>
      <c r="H665" s="130">
        <v>803525380</v>
      </c>
      <c r="I665" s="129">
        <f t="shared" si="10"/>
        <v>0.52577319587628868</v>
      </c>
    </row>
    <row r="666" spans="2:9" ht="13.5" thickBot="1" x14ac:dyDescent="0.25">
      <c r="B666" s="267"/>
      <c r="C666" s="127">
        <v>94001</v>
      </c>
      <c r="D666" s="126" t="s">
        <v>729</v>
      </c>
      <c r="E666" s="125">
        <v>44</v>
      </c>
      <c r="F666" s="124">
        <v>527064571</v>
      </c>
      <c r="G666" s="123">
        <v>51</v>
      </c>
      <c r="H666" s="122">
        <v>803525380</v>
      </c>
      <c r="I666" s="121">
        <f t="shared" si="10"/>
        <v>0.5368421052631579</v>
      </c>
    </row>
    <row r="667" spans="2:9" ht="13.5" thickBot="1" x14ac:dyDescent="0.25">
      <c r="B667" s="268"/>
      <c r="C667" s="127">
        <v>94884</v>
      </c>
      <c r="D667" s="126" t="s">
        <v>100</v>
      </c>
      <c r="E667" s="125">
        <v>2</v>
      </c>
      <c r="F667" s="124">
        <v>17000000</v>
      </c>
      <c r="G667" s="128">
        <v>0</v>
      </c>
      <c r="H667" s="122">
        <v>0</v>
      </c>
      <c r="I667" s="121">
        <f t="shared" si="10"/>
        <v>0</v>
      </c>
    </row>
    <row r="668" spans="2:9" ht="13.5" thickBot="1" x14ac:dyDescent="0.25">
      <c r="B668" s="266" t="s">
        <v>730</v>
      </c>
      <c r="C668" s="269" t="s">
        <v>1001</v>
      </c>
      <c r="D668" s="270"/>
      <c r="E668" s="133">
        <v>810</v>
      </c>
      <c r="F668" s="132">
        <v>16063951645</v>
      </c>
      <c r="G668" s="131">
        <v>436</v>
      </c>
      <c r="H668" s="130">
        <v>7453040362</v>
      </c>
      <c r="I668" s="129">
        <f t="shared" si="10"/>
        <v>0.34991974317817015</v>
      </c>
    </row>
    <row r="669" spans="2:9" ht="13.5" thickBot="1" x14ac:dyDescent="0.25">
      <c r="B669" s="267"/>
      <c r="C669" s="127">
        <v>95015</v>
      </c>
      <c r="D669" s="126" t="s">
        <v>111</v>
      </c>
      <c r="E669" s="125">
        <v>106</v>
      </c>
      <c r="F669" s="124">
        <v>2310793062</v>
      </c>
      <c r="G669" s="123">
        <v>53</v>
      </c>
      <c r="H669" s="122">
        <v>997656609</v>
      </c>
      <c r="I669" s="121">
        <f t="shared" si="10"/>
        <v>0.33333333333333331</v>
      </c>
    </row>
    <row r="670" spans="2:9" ht="13.5" thickBot="1" x14ac:dyDescent="0.25">
      <c r="B670" s="267"/>
      <c r="C670" s="127">
        <v>95025</v>
      </c>
      <c r="D670" s="126" t="s">
        <v>936</v>
      </c>
      <c r="E670" s="125">
        <v>194</v>
      </c>
      <c r="F670" s="124">
        <v>4636241345</v>
      </c>
      <c r="G670" s="123">
        <v>85</v>
      </c>
      <c r="H670" s="122">
        <v>1620413857</v>
      </c>
      <c r="I670" s="121">
        <f t="shared" si="10"/>
        <v>0.30465949820788529</v>
      </c>
    </row>
    <row r="671" spans="2:9" ht="13.5" thickBot="1" x14ac:dyDescent="0.25">
      <c r="B671" s="267"/>
      <c r="C671" s="127">
        <v>95200</v>
      </c>
      <c r="D671" s="126" t="s">
        <v>732</v>
      </c>
      <c r="E671" s="125">
        <v>92</v>
      </c>
      <c r="F671" s="124">
        <v>1419006073</v>
      </c>
      <c r="G671" s="123">
        <v>53</v>
      </c>
      <c r="H671" s="122">
        <v>786674259</v>
      </c>
      <c r="I671" s="121">
        <f t="shared" si="10"/>
        <v>0.36551724137931035</v>
      </c>
    </row>
    <row r="672" spans="2:9" ht="13.5" thickBot="1" x14ac:dyDescent="0.25">
      <c r="B672" s="268"/>
      <c r="C672" s="127">
        <v>95001</v>
      </c>
      <c r="D672" s="126" t="s">
        <v>731</v>
      </c>
      <c r="E672" s="125">
        <v>418</v>
      </c>
      <c r="F672" s="124">
        <v>7697911165</v>
      </c>
      <c r="G672" s="123">
        <v>245</v>
      </c>
      <c r="H672" s="122">
        <v>4048295637</v>
      </c>
      <c r="I672" s="121">
        <f t="shared" si="10"/>
        <v>0.36953242835595779</v>
      </c>
    </row>
    <row r="673" spans="2:9" ht="13.5" thickBot="1" x14ac:dyDescent="0.25">
      <c r="B673" s="266" t="s">
        <v>399</v>
      </c>
      <c r="C673" s="269" t="s">
        <v>1001</v>
      </c>
      <c r="D673" s="270"/>
      <c r="E673" s="133">
        <v>15485</v>
      </c>
      <c r="F673" s="132">
        <v>179444407988</v>
      </c>
      <c r="G673" s="131">
        <v>8342</v>
      </c>
      <c r="H673" s="130">
        <v>96136170611</v>
      </c>
      <c r="I673" s="129">
        <f t="shared" si="10"/>
        <v>0.35010702144625844</v>
      </c>
    </row>
    <row r="674" spans="2:9" ht="13.5" thickBot="1" x14ac:dyDescent="0.25">
      <c r="B674" s="267"/>
      <c r="C674" s="127">
        <v>41006</v>
      </c>
      <c r="D674" s="126" t="s">
        <v>401</v>
      </c>
      <c r="E674" s="125">
        <v>980</v>
      </c>
      <c r="F674" s="124">
        <v>11261654557</v>
      </c>
      <c r="G674" s="123">
        <v>455</v>
      </c>
      <c r="H674" s="122">
        <v>5189050649</v>
      </c>
      <c r="I674" s="121">
        <f t="shared" si="10"/>
        <v>0.31707317073170732</v>
      </c>
    </row>
    <row r="675" spans="2:9" ht="13.5" thickBot="1" x14ac:dyDescent="0.25">
      <c r="B675" s="267"/>
      <c r="C675" s="127">
        <v>41013</v>
      </c>
      <c r="D675" s="126" t="s">
        <v>402</v>
      </c>
      <c r="E675" s="125">
        <v>224</v>
      </c>
      <c r="F675" s="124">
        <v>2130945956</v>
      </c>
      <c r="G675" s="123">
        <v>99</v>
      </c>
      <c r="H675" s="122">
        <v>817769669</v>
      </c>
      <c r="I675" s="121">
        <f t="shared" si="10"/>
        <v>0.30650154798761609</v>
      </c>
    </row>
    <row r="676" spans="2:9" ht="13.5" thickBot="1" x14ac:dyDescent="0.25">
      <c r="B676" s="267"/>
      <c r="C676" s="127">
        <v>41016</v>
      </c>
      <c r="D676" s="126" t="s">
        <v>403</v>
      </c>
      <c r="E676" s="125">
        <v>206</v>
      </c>
      <c r="F676" s="124">
        <v>2593891914</v>
      </c>
      <c r="G676" s="123">
        <v>100</v>
      </c>
      <c r="H676" s="122">
        <v>1374637433</v>
      </c>
      <c r="I676" s="121">
        <f t="shared" si="10"/>
        <v>0.32679738562091504</v>
      </c>
    </row>
    <row r="677" spans="2:9" ht="13.5" thickBot="1" x14ac:dyDescent="0.25">
      <c r="B677" s="267"/>
      <c r="C677" s="127">
        <v>41020</v>
      </c>
      <c r="D677" s="126" t="s">
        <v>404</v>
      </c>
      <c r="E677" s="125">
        <v>515</v>
      </c>
      <c r="F677" s="124">
        <v>5985813945</v>
      </c>
      <c r="G677" s="123">
        <v>286</v>
      </c>
      <c r="H677" s="122">
        <v>3373175680</v>
      </c>
      <c r="I677" s="121">
        <f t="shared" si="10"/>
        <v>0.35705368289637951</v>
      </c>
    </row>
    <row r="678" spans="2:9" ht="13.5" thickBot="1" x14ac:dyDescent="0.25">
      <c r="B678" s="267"/>
      <c r="C678" s="127">
        <v>41026</v>
      </c>
      <c r="D678" s="126" t="s">
        <v>405</v>
      </c>
      <c r="E678" s="125">
        <v>72</v>
      </c>
      <c r="F678" s="124">
        <v>859266681</v>
      </c>
      <c r="G678" s="123">
        <v>73</v>
      </c>
      <c r="H678" s="122">
        <v>662853758</v>
      </c>
      <c r="I678" s="121">
        <f t="shared" si="10"/>
        <v>0.50344827586206897</v>
      </c>
    </row>
    <row r="679" spans="2:9" ht="13.5" thickBot="1" x14ac:dyDescent="0.25">
      <c r="B679" s="267"/>
      <c r="C679" s="127">
        <v>41078</v>
      </c>
      <c r="D679" s="126" t="s">
        <v>1049</v>
      </c>
      <c r="E679" s="125">
        <v>140</v>
      </c>
      <c r="F679" s="124">
        <v>2095617974</v>
      </c>
      <c r="G679" s="123">
        <v>52</v>
      </c>
      <c r="H679" s="122">
        <v>827671614</v>
      </c>
      <c r="I679" s="121">
        <f t="shared" si="10"/>
        <v>0.27083333333333331</v>
      </c>
    </row>
    <row r="680" spans="2:9" ht="13.5" thickBot="1" x14ac:dyDescent="0.25">
      <c r="B680" s="267"/>
      <c r="C680" s="127">
        <v>41132</v>
      </c>
      <c r="D680" s="126" t="s">
        <v>406</v>
      </c>
      <c r="E680" s="125">
        <v>276</v>
      </c>
      <c r="F680" s="124">
        <v>4475026499</v>
      </c>
      <c r="G680" s="123">
        <v>155</v>
      </c>
      <c r="H680" s="122">
        <v>2419163761</v>
      </c>
      <c r="I680" s="121">
        <f t="shared" si="10"/>
        <v>0.35962877030162416</v>
      </c>
    </row>
    <row r="681" spans="2:9" ht="13.5" thickBot="1" x14ac:dyDescent="0.25">
      <c r="B681" s="267"/>
      <c r="C681" s="127">
        <v>41206</v>
      </c>
      <c r="D681" s="126" t="s">
        <v>407</v>
      </c>
      <c r="E681" s="125">
        <v>218</v>
      </c>
      <c r="F681" s="124">
        <v>3090351969</v>
      </c>
      <c r="G681" s="123">
        <v>103</v>
      </c>
      <c r="H681" s="122">
        <v>1418578471</v>
      </c>
      <c r="I681" s="121">
        <f t="shared" si="10"/>
        <v>0.32087227414330216</v>
      </c>
    </row>
    <row r="682" spans="2:9" ht="13.5" thickBot="1" x14ac:dyDescent="0.25">
      <c r="B682" s="267"/>
      <c r="C682" s="127">
        <v>41244</v>
      </c>
      <c r="D682" s="126" t="s">
        <v>931</v>
      </c>
      <c r="E682" s="125">
        <v>122</v>
      </c>
      <c r="F682" s="124">
        <v>1287607959</v>
      </c>
      <c r="G682" s="123">
        <v>43</v>
      </c>
      <c r="H682" s="122">
        <v>442822797</v>
      </c>
      <c r="I682" s="121">
        <f t="shared" si="10"/>
        <v>0.26060606060606062</v>
      </c>
    </row>
    <row r="683" spans="2:9" ht="13.5" thickBot="1" x14ac:dyDescent="0.25">
      <c r="B683" s="267"/>
      <c r="C683" s="127">
        <v>41298</v>
      </c>
      <c r="D683" s="126" t="s">
        <v>408</v>
      </c>
      <c r="E683" s="125">
        <v>951</v>
      </c>
      <c r="F683" s="124">
        <v>9409533812</v>
      </c>
      <c r="G683" s="123">
        <v>475</v>
      </c>
      <c r="H683" s="122">
        <v>4485397152</v>
      </c>
      <c r="I683" s="121">
        <f t="shared" si="10"/>
        <v>0.33309957924263672</v>
      </c>
    </row>
    <row r="684" spans="2:9" ht="13.5" thickBot="1" x14ac:dyDescent="0.25">
      <c r="B684" s="267"/>
      <c r="C684" s="127">
        <v>41306</v>
      </c>
      <c r="D684" s="126" t="s">
        <v>409</v>
      </c>
      <c r="E684" s="125">
        <v>532</v>
      </c>
      <c r="F684" s="124">
        <v>5777093915</v>
      </c>
      <c r="G684" s="123">
        <v>269</v>
      </c>
      <c r="H684" s="122">
        <v>3044537052</v>
      </c>
      <c r="I684" s="121">
        <f t="shared" si="10"/>
        <v>0.3358302122347066</v>
      </c>
    </row>
    <row r="685" spans="2:9" ht="13.5" thickBot="1" x14ac:dyDescent="0.25">
      <c r="B685" s="267"/>
      <c r="C685" s="127">
        <v>41319</v>
      </c>
      <c r="D685" s="126" t="s">
        <v>54</v>
      </c>
      <c r="E685" s="125">
        <v>490</v>
      </c>
      <c r="F685" s="124">
        <v>5019909965</v>
      </c>
      <c r="G685" s="123">
        <v>206</v>
      </c>
      <c r="H685" s="122">
        <v>1890053324</v>
      </c>
      <c r="I685" s="121">
        <f t="shared" si="10"/>
        <v>0.29597701149425287</v>
      </c>
    </row>
    <row r="686" spans="2:9" ht="13.5" thickBot="1" x14ac:dyDescent="0.25">
      <c r="B686" s="267"/>
      <c r="C686" s="127">
        <v>41349</v>
      </c>
      <c r="D686" s="126" t="s">
        <v>410</v>
      </c>
      <c r="E686" s="125">
        <v>156</v>
      </c>
      <c r="F686" s="124">
        <v>1615957956</v>
      </c>
      <c r="G686" s="123">
        <v>62</v>
      </c>
      <c r="H686" s="122">
        <v>683473651</v>
      </c>
      <c r="I686" s="121">
        <f t="shared" si="10"/>
        <v>0.28440366972477066</v>
      </c>
    </row>
    <row r="687" spans="2:9" ht="13.5" thickBot="1" x14ac:dyDescent="0.25">
      <c r="B687" s="267"/>
      <c r="C687" s="127">
        <v>41357</v>
      </c>
      <c r="D687" s="126" t="s">
        <v>411</v>
      </c>
      <c r="E687" s="125">
        <v>296</v>
      </c>
      <c r="F687" s="124">
        <v>3936223622</v>
      </c>
      <c r="G687" s="123">
        <v>173</v>
      </c>
      <c r="H687" s="122">
        <v>2042666871</v>
      </c>
      <c r="I687" s="121">
        <f t="shared" si="10"/>
        <v>0.36886993603411516</v>
      </c>
    </row>
    <row r="688" spans="2:9" ht="13.5" thickBot="1" x14ac:dyDescent="0.25">
      <c r="B688" s="267"/>
      <c r="C688" s="127">
        <v>41359</v>
      </c>
      <c r="D688" s="126" t="s">
        <v>412</v>
      </c>
      <c r="E688" s="125">
        <v>599</v>
      </c>
      <c r="F688" s="124">
        <v>8059686788</v>
      </c>
      <c r="G688" s="123">
        <v>384</v>
      </c>
      <c r="H688" s="122">
        <v>4894286217</v>
      </c>
      <c r="I688" s="121">
        <f t="shared" si="10"/>
        <v>0.3906408952187182</v>
      </c>
    </row>
    <row r="689" spans="2:9" ht="13.5" thickBot="1" x14ac:dyDescent="0.25">
      <c r="B689" s="267"/>
      <c r="C689" s="127">
        <v>41378</v>
      </c>
      <c r="D689" s="126" t="s">
        <v>413</v>
      </c>
      <c r="E689" s="125">
        <v>379</v>
      </c>
      <c r="F689" s="124">
        <v>4065068822</v>
      </c>
      <c r="G689" s="123">
        <v>241</v>
      </c>
      <c r="H689" s="122">
        <v>2105086936</v>
      </c>
      <c r="I689" s="121">
        <f t="shared" si="10"/>
        <v>0.38870967741935486</v>
      </c>
    </row>
    <row r="690" spans="2:9" ht="13.5" thickBot="1" x14ac:dyDescent="0.25">
      <c r="B690" s="267"/>
      <c r="C690" s="127">
        <v>41396</v>
      </c>
      <c r="D690" s="126" t="s">
        <v>414</v>
      </c>
      <c r="E690" s="125">
        <v>1054</v>
      </c>
      <c r="F690" s="124">
        <v>11309668945</v>
      </c>
      <c r="G690" s="123">
        <v>621</v>
      </c>
      <c r="H690" s="122">
        <v>6723941433</v>
      </c>
      <c r="I690" s="121">
        <f t="shared" si="10"/>
        <v>0.37074626865671639</v>
      </c>
    </row>
    <row r="691" spans="2:9" ht="13.5" thickBot="1" x14ac:dyDescent="0.25">
      <c r="B691" s="267"/>
      <c r="C691" s="127">
        <v>41483</v>
      </c>
      <c r="D691" s="126" t="s">
        <v>415</v>
      </c>
      <c r="E691" s="125">
        <v>157</v>
      </c>
      <c r="F691" s="124">
        <v>1679404000</v>
      </c>
      <c r="G691" s="123">
        <v>82</v>
      </c>
      <c r="H691" s="122">
        <v>899682039</v>
      </c>
      <c r="I691" s="121">
        <f t="shared" si="10"/>
        <v>0.34309623430962344</v>
      </c>
    </row>
    <row r="692" spans="2:9" ht="13.5" thickBot="1" x14ac:dyDescent="0.25">
      <c r="B692" s="267"/>
      <c r="C692" s="127">
        <v>41001</v>
      </c>
      <c r="D692" s="126" t="s">
        <v>400</v>
      </c>
      <c r="E692" s="125">
        <v>466</v>
      </c>
      <c r="F692" s="124">
        <v>6974735728</v>
      </c>
      <c r="G692" s="123">
        <v>275</v>
      </c>
      <c r="H692" s="122">
        <v>4249159389</v>
      </c>
      <c r="I692" s="121">
        <f t="shared" si="10"/>
        <v>0.37112010796221323</v>
      </c>
    </row>
    <row r="693" spans="2:9" ht="13.5" thickBot="1" x14ac:dyDescent="0.25">
      <c r="B693" s="267"/>
      <c r="C693" s="127">
        <v>41503</v>
      </c>
      <c r="D693" s="126" t="s">
        <v>416</v>
      </c>
      <c r="E693" s="125">
        <v>273</v>
      </c>
      <c r="F693" s="124">
        <v>3416078807</v>
      </c>
      <c r="G693" s="123">
        <v>188</v>
      </c>
      <c r="H693" s="122">
        <v>2252310183</v>
      </c>
      <c r="I693" s="121">
        <f t="shared" si="10"/>
        <v>0.40780911062906722</v>
      </c>
    </row>
    <row r="694" spans="2:9" ht="13.5" thickBot="1" x14ac:dyDescent="0.25">
      <c r="B694" s="267"/>
      <c r="C694" s="127">
        <v>41518</v>
      </c>
      <c r="D694" s="126" t="s">
        <v>1048</v>
      </c>
      <c r="E694" s="125">
        <v>241</v>
      </c>
      <c r="F694" s="124">
        <v>2284640070</v>
      </c>
      <c r="G694" s="123">
        <v>122</v>
      </c>
      <c r="H694" s="122">
        <v>1282624958</v>
      </c>
      <c r="I694" s="121">
        <f t="shared" si="10"/>
        <v>0.33608815426997246</v>
      </c>
    </row>
    <row r="695" spans="2:9" ht="13.5" thickBot="1" x14ac:dyDescent="0.25">
      <c r="B695" s="267"/>
      <c r="C695" s="127">
        <v>41524</v>
      </c>
      <c r="D695" s="126" t="s">
        <v>418</v>
      </c>
      <c r="E695" s="125">
        <v>533</v>
      </c>
      <c r="F695" s="124">
        <v>6122072296</v>
      </c>
      <c r="G695" s="123">
        <v>186</v>
      </c>
      <c r="H695" s="122">
        <v>2497206578</v>
      </c>
      <c r="I695" s="121">
        <f t="shared" si="10"/>
        <v>0.25869262865090403</v>
      </c>
    </row>
    <row r="696" spans="2:9" ht="13.5" thickBot="1" x14ac:dyDescent="0.25">
      <c r="B696" s="267"/>
      <c r="C696" s="127">
        <v>41530</v>
      </c>
      <c r="D696" s="126" t="s">
        <v>223</v>
      </c>
      <c r="E696" s="125">
        <v>243</v>
      </c>
      <c r="F696" s="124">
        <v>2367714806</v>
      </c>
      <c r="G696" s="123">
        <v>95</v>
      </c>
      <c r="H696" s="122">
        <v>939578336</v>
      </c>
      <c r="I696" s="121">
        <f t="shared" si="10"/>
        <v>0.28106508875739644</v>
      </c>
    </row>
    <row r="697" spans="2:9" ht="13.5" thickBot="1" x14ac:dyDescent="0.25">
      <c r="B697" s="267"/>
      <c r="C697" s="127">
        <v>41548</v>
      </c>
      <c r="D697" s="126" t="s">
        <v>419</v>
      </c>
      <c r="E697" s="125">
        <v>379</v>
      </c>
      <c r="F697" s="124">
        <v>3603065807</v>
      </c>
      <c r="G697" s="123">
        <v>228</v>
      </c>
      <c r="H697" s="122">
        <v>2078093255</v>
      </c>
      <c r="I697" s="121">
        <f t="shared" si="10"/>
        <v>0.37561779242174631</v>
      </c>
    </row>
    <row r="698" spans="2:9" ht="13.5" thickBot="1" x14ac:dyDescent="0.25">
      <c r="B698" s="267"/>
      <c r="C698" s="127">
        <v>41551</v>
      </c>
      <c r="D698" s="126" t="s">
        <v>420</v>
      </c>
      <c r="E698" s="125">
        <v>1637</v>
      </c>
      <c r="F698" s="124">
        <v>19735717788</v>
      </c>
      <c r="G698" s="123">
        <v>983</v>
      </c>
      <c r="H698" s="122">
        <v>11357615567</v>
      </c>
      <c r="I698" s="121">
        <f t="shared" si="10"/>
        <v>0.3751908396946565</v>
      </c>
    </row>
    <row r="699" spans="2:9" ht="13.5" thickBot="1" x14ac:dyDescent="0.25">
      <c r="B699" s="267"/>
      <c r="C699" s="127">
        <v>41615</v>
      </c>
      <c r="D699" s="126" t="s">
        <v>421</v>
      </c>
      <c r="E699" s="125">
        <v>179</v>
      </c>
      <c r="F699" s="124">
        <v>2340459231</v>
      </c>
      <c r="G699" s="123">
        <v>185</v>
      </c>
      <c r="H699" s="122">
        <v>2318345547</v>
      </c>
      <c r="I699" s="121">
        <f t="shared" si="10"/>
        <v>0.50824175824175821</v>
      </c>
    </row>
    <row r="700" spans="2:9" ht="13.5" thickBot="1" x14ac:dyDescent="0.25">
      <c r="B700" s="267"/>
      <c r="C700" s="127">
        <v>41660</v>
      </c>
      <c r="D700" s="126" t="s">
        <v>422</v>
      </c>
      <c r="E700" s="125">
        <v>372</v>
      </c>
      <c r="F700" s="124">
        <v>4441367972</v>
      </c>
      <c r="G700" s="123">
        <v>219</v>
      </c>
      <c r="H700" s="122">
        <v>2550686838</v>
      </c>
      <c r="I700" s="121">
        <f t="shared" si="10"/>
        <v>0.37055837563451777</v>
      </c>
    </row>
    <row r="701" spans="2:9" ht="13.5" thickBot="1" x14ac:dyDescent="0.25">
      <c r="B701" s="267"/>
      <c r="C701" s="127">
        <v>41668</v>
      </c>
      <c r="D701" s="126" t="s">
        <v>423</v>
      </c>
      <c r="E701" s="125">
        <v>661</v>
      </c>
      <c r="F701" s="124">
        <v>7005842022</v>
      </c>
      <c r="G701" s="123">
        <v>460</v>
      </c>
      <c r="H701" s="122">
        <v>4880953780</v>
      </c>
      <c r="I701" s="121">
        <f t="shared" si="10"/>
        <v>0.41034790365744872</v>
      </c>
    </row>
    <row r="702" spans="2:9" ht="13.5" thickBot="1" x14ac:dyDescent="0.25">
      <c r="B702" s="267"/>
      <c r="C702" s="127">
        <v>41676</v>
      </c>
      <c r="D702" s="126" t="s">
        <v>191</v>
      </c>
      <c r="E702" s="125">
        <v>482</v>
      </c>
      <c r="F702" s="124">
        <v>5253844507</v>
      </c>
      <c r="G702" s="123">
        <v>258</v>
      </c>
      <c r="H702" s="122">
        <v>3156967394</v>
      </c>
      <c r="I702" s="121">
        <f t="shared" si="10"/>
        <v>0.34864864864864864</v>
      </c>
    </row>
    <row r="703" spans="2:9" ht="13.5" thickBot="1" x14ac:dyDescent="0.25">
      <c r="B703" s="267"/>
      <c r="C703" s="127">
        <v>41770</v>
      </c>
      <c r="D703" s="126" t="s">
        <v>424</v>
      </c>
      <c r="E703" s="125">
        <v>676</v>
      </c>
      <c r="F703" s="124">
        <v>7333525756</v>
      </c>
      <c r="G703" s="123">
        <v>237</v>
      </c>
      <c r="H703" s="122">
        <v>2936164204</v>
      </c>
      <c r="I703" s="121">
        <f t="shared" si="10"/>
        <v>0.25958378970427165</v>
      </c>
    </row>
    <row r="704" spans="2:9" ht="13.5" thickBot="1" x14ac:dyDescent="0.25">
      <c r="B704" s="267"/>
      <c r="C704" s="127">
        <v>41791</v>
      </c>
      <c r="D704" s="126" t="s">
        <v>425</v>
      </c>
      <c r="E704" s="125">
        <v>573</v>
      </c>
      <c r="F704" s="124">
        <v>5793735341</v>
      </c>
      <c r="G704" s="123">
        <v>283</v>
      </c>
      <c r="H704" s="122">
        <v>2604832766</v>
      </c>
      <c r="I704" s="121">
        <f t="shared" si="10"/>
        <v>0.33060747663551404</v>
      </c>
    </row>
    <row r="705" spans="2:9" ht="13.5" thickBot="1" x14ac:dyDescent="0.25">
      <c r="B705" s="267"/>
      <c r="C705" s="127">
        <v>41799</v>
      </c>
      <c r="D705" s="126" t="s">
        <v>1004</v>
      </c>
      <c r="E705" s="125">
        <v>294</v>
      </c>
      <c r="F705" s="124">
        <v>3552141746</v>
      </c>
      <c r="G705" s="123">
        <v>122</v>
      </c>
      <c r="H705" s="122">
        <v>1393897812</v>
      </c>
      <c r="I705" s="121">
        <f t="shared" si="10"/>
        <v>0.29326923076923078</v>
      </c>
    </row>
    <row r="706" spans="2:9" ht="13.5" thickBot="1" x14ac:dyDescent="0.25">
      <c r="B706" s="267"/>
      <c r="C706" s="127">
        <v>41801</v>
      </c>
      <c r="D706" s="126" t="s">
        <v>427</v>
      </c>
      <c r="E706" s="125">
        <v>289</v>
      </c>
      <c r="F706" s="124">
        <v>3877740043</v>
      </c>
      <c r="G706" s="123">
        <v>193</v>
      </c>
      <c r="H706" s="122">
        <v>2286205300</v>
      </c>
      <c r="I706" s="121">
        <f t="shared" si="10"/>
        <v>0.40041493775933612</v>
      </c>
    </row>
    <row r="707" spans="2:9" ht="13.5" thickBot="1" x14ac:dyDescent="0.25">
      <c r="B707" s="267"/>
      <c r="C707" s="127">
        <v>41797</v>
      </c>
      <c r="D707" s="126" t="s">
        <v>426</v>
      </c>
      <c r="E707" s="125">
        <v>141</v>
      </c>
      <c r="F707" s="124">
        <v>2756093219</v>
      </c>
      <c r="G707" s="123">
        <v>89</v>
      </c>
      <c r="H707" s="122">
        <v>1480763030</v>
      </c>
      <c r="I707" s="121">
        <f t="shared" si="10"/>
        <v>0.38695652173913042</v>
      </c>
    </row>
    <row r="708" spans="2:9" ht="13.5" thickBot="1" x14ac:dyDescent="0.25">
      <c r="B708" s="267"/>
      <c r="C708" s="127">
        <v>41807</v>
      </c>
      <c r="D708" s="126" t="s">
        <v>428</v>
      </c>
      <c r="E708" s="125">
        <v>463</v>
      </c>
      <c r="F708" s="124">
        <v>4428650004</v>
      </c>
      <c r="G708" s="123">
        <v>199</v>
      </c>
      <c r="H708" s="122">
        <v>1833517821</v>
      </c>
      <c r="I708" s="121">
        <f t="shared" si="10"/>
        <v>0.30060422960725075</v>
      </c>
    </row>
    <row r="709" spans="2:9" ht="13.5" thickBot="1" x14ac:dyDescent="0.25">
      <c r="B709" s="267"/>
      <c r="C709" s="127">
        <v>41872</v>
      </c>
      <c r="D709" s="126" t="s">
        <v>429</v>
      </c>
      <c r="E709" s="125">
        <v>128</v>
      </c>
      <c r="F709" s="124">
        <v>1801888872</v>
      </c>
      <c r="G709" s="123">
        <v>74</v>
      </c>
      <c r="H709" s="122">
        <v>1334150129</v>
      </c>
      <c r="I709" s="121">
        <f t="shared" si="10"/>
        <v>0.36633663366336633</v>
      </c>
    </row>
    <row r="710" spans="2:9" ht="13.5" thickBot="1" x14ac:dyDescent="0.25">
      <c r="B710" s="268"/>
      <c r="C710" s="127">
        <v>41885</v>
      </c>
      <c r="D710" s="126" t="s">
        <v>932</v>
      </c>
      <c r="E710" s="125">
        <v>88</v>
      </c>
      <c r="F710" s="124">
        <v>1702368694</v>
      </c>
      <c r="G710" s="123">
        <v>67</v>
      </c>
      <c r="H710" s="122">
        <v>1408249217</v>
      </c>
      <c r="I710" s="121">
        <f t="shared" si="10"/>
        <v>0.43225806451612903</v>
      </c>
    </row>
    <row r="711" spans="2:9" ht="13.5" thickBot="1" x14ac:dyDescent="0.25">
      <c r="B711" s="266" t="s">
        <v>430</v>
      </c>
      <c r="C711" s="269" t="s">
        <v>1001</v>
      </c>
      <c r="D711" s="270"/>
      <c r="E711" s="133">
        <v>665</v>
      </c>
      <c r="F711" s="132">
        <v>12092879030</v>
      </c>
      <c r="G711" s="131">
        <v>453</v>
      </c>
      <c r="H711" s="130">
        <v>7683938978</v>
      </c>
      <c r="I711" s="129">
        <f t="shared" si="10"/>
        <v>0.40518783542039355</v>
      </c>
    </row>
    <row r="712" spans="2:9" ht="13.5" thickBot="1" x14ac:dyDescent="0.25">
      <c r="B712" s="267"/>
      <c r="C712" s="127">
        <v>44035</v>
      </c>
      <c r="D712" s="126" t="s">
        <v>234</v>
      </c>
      <c r="E712" s="125">
        <v>10</v>
      </c>
      <c r="F712" s="124">
        <v>176295200</v>
      </c>
      <c r="G712" s="128">
        <v>3</v>
      </c>
      <c r="H712" s="122">
        <v>20791413</v>
      </c>
      <c r="I712" s="121">
        <f t="shared" si="10"/>
        <v>0.23076923076923078</v>
      </c>
    </row>
    <row r="713" spans="2:9" ht="13.5" thickBot="1" x14ac:dyDescent="0.25">
      <c r="B713" s="267"/>
      <c r="C713" s="127">
        <v>44078</v>
      </c>
      <c r="D713" s="126" t="s">
        <v>432</v>
      </c>
      <c r="E713" s="125">
        <v>43</v>
      </c>
      <c r="F713" s="124">
        <v>827968388</v>
      </c>
      <c r="G713" s="123">
        <v>24</v>
      </c>
      <c r="H713" s="122">
        <v>384183258</v>
      </c>
      <c r="I713" s="121">
        <f t="shared" si="10"/>
        <v>0.35820895522388058</v>
      </c>
    </row>
    <row r="714" spans="2:9" ht="13.5" thickBot="1" x14ac:dyDescent="0.25">
      <c r="B714" s="267"/>
      <c r="C714" s="127">
        <v>44090</v>
      </c>
      <c r="D714" s="126" t="s">
        <v>433</v>
      </c>
      <c r="E714" s="125">
        <v>25</v>
      </c>
      <c r="F714" s="124">
        <v>419299519</v>
      </c>
      <c r="G714" s="123">
        <v>11</v>
      </c>
      <c r="H714" s="122">
        <v>197906000</v>
      </c>
      <c r="I714" s="121">
        <f t="shared" si="10"/>
        <v>0.30555555555555558</v>
      </c>
    </row>
    <row r="715" spans="2:9" ht="13.5" thickBot="1" x14ac:dyDescent="0.25">
      <c r="B715" s="267"/>
      <c r="C715" s="127">
        <v>44098</v>
      </c>
      <c r="D715" s="126" t="s">
        <v>434</v>
      </c>
      <c r="E715" s="134">
        <v>26</v>
      </c>
      <c r="F715" s="124">
        <v>695513471</v>
      </c>
      <c r="G715" s="123">
        <v>23</v>
      </c>
      <c r="H715" s="122">
        <v>493615894</v>
      </c>
      <c r="I715" s="121">
        <f t="shared" si="10"/>
        <v>0.46938775510204084</v>
      </c>
    </row>
    <row r="716" spans="2:9" ht="13.5" thickBot="1" x14ac:dyDescent="0.25">
      <c r="B716" s="267"/>
      <c r="C716" s="127">
        <v>44110</v>
      </c>
      <c r="D716" s="126" t="s">
        <v>1047</v>
      </c>
      <c r="E716" s="134">
        <v>26</v>
      </c>
      <c r="F716" s="124">
        <v>363486444</v>
      </c>
      <c r="G716" s="128">
        <v>17</v>
      </c>
      <c r="H716" s="122">
        <v>234281025</v>
      </c>
      <c r="I716" s="121">
        <f t="shared" si="10"/>
        <v>0.39534883720930231</v>
      </c>
    </row>
    <row r="717" spans="2:9" ht="13.5" thickBot="1" x14ac:dyDescent="0.25">
      <c r="B717" s="267"/>
      <c r="C717" s="127">
        <v>44279</v>
      </c>
      <c r="D717" s="126" t="s">
        <v>435</v>
      </c>
      <c r="E717" s="125">
        <v>90</v>
      </c>
      <c r="F717" s="124">
        <v>2289678826</v>
      </c>
      <c r="G717" s="123">
        <v>47</v>
      </c>
      <c r="H717" s="122">
        <v>895924527</v>
      </c>
      <c r="I717" s="121">
        <f t="shared" si="10"/>
        <v>0.34306569343065696</v>
      </c>
    </row>
    <row r="718" spans="2:9" ht="13.5" thickBot="1" x14ac:dyDescent="0.25">
      <c r="B718" s="267"/>
      <c r="C718" s="127">
        <v>44378</v>
      </c>
      <c r="D718" s="126" t="s">
        <v>1046</v>
      </c>
      <c r="E718" s="125">
        <v>7</v>
      </c>
      <c r="F718" s="124">
        <v>128000000</v>
      </c>
      <c r="G718" s="128">
        <v>1</v>
      </c>
      <c r="H718" s="122">
        <v>2364214</v>
      </c>
      <c r="I718" s="121">
        <f t="shared" ref="I718:I781" si="11">+G718/(G718+E718)</f>
        <v>0.125</v>
      </c>
    </row>
    <row r="719" spans="2:9" ht="13.5" thickBot="1" x14ac:dyDescent="0.25">
      <c r="B719" s="267"/>
      <c r="C719" s="127">
        <v>44420</v>
      </c>
      <c r="D719" s="126" t="s">
        <v>816</v>
      </c>
      <c r="E719" s="134">
        <v>12</v>
      </c>
      <c r="F719" s="124">
        <v>217192195</v>
      </c>
      <c r="G719" s="128">
        <v>11</v>
      </c>
      <c r="H719" s="122">
        <v>161105407</v>
      </c>
      <c r="I719" s="121">
        <f t="shared" si="11"/>
        <v>0.47826086956521741</v>
      </c>
    </row>
    <row r="720" spans="2:9" ht="13.5" thickBot="1" x14ac:dyDescent="0.25">
      <c r="B720" s="267"/>
      <c r="C720" s="127">
        <v>44430</v>
      </c>
      <c r="D720" s="126" t="s">
        <v>436</v>
      </c>
      <c r="E720" s="125">
        <v>42</v>
      </c>
      <c r="F720" s="124">
        <v>1249153376</v>
      </c>
      <c r="G720" s="123">
        <v>34</v>
      </c>
      <c r="H720" s="122">
        <v>942043199</v>
      </c>
      <c r="I720" s="121">
        <f t="shared" si="11"/>
        <v>0.44736842105263158</v>
      </c>
    </row>
    <row r="721" spans="2:9" ht="13.5" thickBot="1" x14ac:dyDescent="0.25">
      <c r="B721" s="267"/>
      <c r="C721" s="127">
        <v>44560</v>
      </c>
      <c r="D721" s="126" t="s">
        <v>946</v>
      </c>
      <c r="E721" s="125">
        <v>40</v>
      </c>
      <c r="F721" s="124">
        <v>477300000</v>
      </c>
      <c r="G721" s="123">
        <v>71</v>
      </c>
      <c r="H721" s="122">
        <v>1098633123</v>
      </c>
      <c r="I721" s="121">
        <f t="shared" si="11"/>
        <v>0.63963963963963966</v>
      </c>
    </row>
    <row r="722" spans="2:9" ht="13.5" thickBot="1" x14ac:dyDescent="0.25">
      <c r="B722" s="267"/>
      <c r="C722" s="127">
        <v>44001</v>
      </c>
      <c r="D722" s="126" t="s">
        <v>431</v>
      </c>
      <c r="E722" s="125">
        <v>105</v>
      </c>
      <c r="F722" s="124">
        <v>1499159937</v>
      </c>
      <c r="G722" s="123">
        <v>63</v>
      </c>
      <c r="H722" s="122">
        <v>979616570</v>
      </c>
      <c r="I722" s="121">
        <f t="shared" si="11"/>
        <v>0.375</v>
      </c>
    </row>
    <row r="723" spans="2:9" ht="13.5" thickBot="1" x14ac:dyDescent="0.25">
      <c r="B723" s="267"/>
      <c r="C723" s="127">
        <v>44650</v>
      </c>
      <c r="D723" s="126" t="s">
        <v>437</v>
      </c>
      <c r="E723" s="125">
        <v>93</v>
      </c>
      <c r="F723" s="124">
        <v>1458427740</v>
      </c>
      <c r="G723" s="123">
        <v>44</v>
      </c>
      <c r="H723" s="122">
        <v>653200000</v>
      </c>
      <c r="I723" s="121">
        <f t="shared" si="11"/>
        <v>0.32116788321167883</v>
      </c>
    </row>
    <row r="724" spans="2:9" ht="13.5" thickBot="1" x14ac:dyDescent="0.25">
      <c r="B724" s="267"/>
      <c r="C724" s="127">
        <v>44847</v>
      </c>
      <c r="D724" s="126" t="s">
        <v>1045</v>
      </c>
      <c r="E724" s="125">
        <v>40</v>
      </c>
      <c r="F724" s="124">
        <v>563570890</v>
      </c>
      <c r="G724" s="123">
        <v>49</v>
      </c>
      <c r="H724" s="122">
        <v>706638383</v>
      </c>
      <c r="I724" s="121">
        <f t="shared" si="11"/>
        <v>0.550561797752809</v>
      </c>
    </row>
    <row r="725" spans="2:9" ht="13.5" thickBot="1" x14ac:dyDescent="0.25">
      <c r="B725" s="267"/>
      <c r="C725" s="127">
        <v>44855</v>
      </c>
      <c r="D725" s="126" t="s">
        <v>438</v>
      </c>
      <c r="E725" s="125">
        <v>60</v>
      </c>
      <c r="F725" s="124">
        <v>959990212</v>
      </c>
      <c r="G725" s="123">
        <v>28</v>
      </c>
      <c r="H725" s="122">
        <v>389315831</v>
      </c>
      <c r="I725" s="121">
        <f t="shared" si="11"/>
        <v>0.31818181818181818</v>
      </c>
    </row>
    <row r="726" spans="2:9" ht="13.5" thickBot="1" x14ac:dyDescent="0.25">
      <c r="B726" s="268"/>
      <c r="C726" s="127">
        <v>44874</v>
      </c>
      <c r="D726" s="126" t="s">
        <v>136</v>
      </c>
      <c r="E726" s="125">
        <v>46</v>
      </c>
      <c r="F726" s="124">
        <v>767842832</v>
      </c>
      <c r="G726" s="123">
        <v>27</v>
      </c>
      <c r="H726" s="122">
        <v>524320134</v>
      </c>
      <c r="I726" s="121">
        <f t="shared" si="11"/>
        <v>0.36986301369863012</v>
      </c>
    </row>
    <row r="727" spans="2:9" ht="13.5" thickBot="1" x14ac:dyDescent="0.25">
      <c r="B727" s="266" t="s">
        <v>0</v>
      </c>
      <c r="C727" s="269" t="s">
        <v>1001</v>
      </c>
      <c r="D727" s="270"/>
      <c r="E727" s="133">
        <v>2203</v>
      </c>
      <c r="F727" s="132">
        <v>35510680624</v>
      </c>
      <c r="G727" s="131">
        <v>1168</v>
      </c>
      <c r="H727" s="130">
        <v>19037935917</v>
      </c>
      <c r="I727" s="129">
        <f t="shared" si="11"/>
        <v>0.34648472263423319</v>
      </c>
    </row>
    <row r="728" spans="2:9" ht="13.5" thickBot="1" x14ac:dyDescent="0.25">
      <c r="B728" s="267"/>
      <c r="C728" s="127">
        <v>47030</v>
      </c>
      <c r="D728" s="126" t="s">
        <v>817</v>
      </c>
      <c r="E728" s="125">
        <v>15</v>
      </c>
      <c r="F728" s="124">
        <v>321976896</v>
      </c>
      <c r="G728" s="123">
        <v>6</v>
      </c>
      <c r="H728" s="122">
        <v>79649466</v>
      </c>
      <c r="I728" s="121">
        <f t="shared" si="11"/>
        <v>0.2857142857142857</v>
      </c>
    </row>
    <row r="729" spans="2:9" ht="13.5" thickBot="1" x14ac:dyDescent="0.25">
      <c r="B729" s="267"/>
      <c r="C729" s="127">
        <v>47053</v>
      </c>
      <c r="D729" s="126" t="s">
        <v>439</v>
      </c>
      <c r="E729" s="125">
        <v>66</v>
      </c>
      <c r="F729" s="124">
        <v>1043279919</v>
      </c>
      <c r="G729" s="123">
        <v>47</v>
      </c>
      <c r="H729" s="122">
        <v>744368396</v>
      </c>
      <c r="I729" s="121">
        <f t="shared" si="11"/>
        <v>0.41592920353982299</v>
      </c>
    </row>
    <row r="730" spans="2:9" ht="13.5" thickBot="1" x14ac:dyDescent="0.25">
      <c r="B730" s="267"/>
      <c r="C730" s="127">
        <v>47058</v>
      </c>
      <c r="D730" s="126" t="s">
        <v>440</v>
      </c>
      <c r="E730" s="125">
        <v>113</v>
      </c>
      <c r="F730" s="124">
        <v>1913882234</v>
      </c>
      <c r="G730" s="123">
        <v>46</v>
      </c>
      <c r="H730" s="122">
        <v>902008292</v>
      </c>
      <c r="I730" s="121">
        <f t="shared" si="11"/>
        <v>0.28930817610062892</v>
      </c>
    </row>
    <row r="731" spans="2:9" ht="13.5" thickBot="1" x14ac:dyDescent="0.25">
      <c r="B731" s="267"/>
      <c r="C731" s="127">
        <v>47161</v>
      </c>
      <c r="D731" s="126" t="s">
        <v>818</v>
      </c>
      <c r="E731" s="125">
        <v>25</v>
      </c>
      <c r="F731" s="124">
        <v>302476291</v>
      </c>
      <c r="G731" s="128">
        <v>10</v>
      </c>
      <c r="H731" s="122">
        <v>162518472</v>
      </c>
      <c r="I731" s="121">
        <f t="shared" si="11"/>
        <v>0.2857142857142857</v>
      </c>
    </row>
    <row r="732" spans="2:9" ht="13.5" thickBot="1" x14ac:dyDescent="0.25">
      <c r="B732" s="267"/>
      <c r="C732" s="127">
        <v>47170</v>
      </c>
      <c r="D732" s="126" t="s">
        <v>819</v>
      </c>
      <c r="E732" s="125">
        <v>101</v>
      </c>
      <c r="F732" s="124">
        <v>1938211267</v>
      </c>
      <c r="G732" s="123">
        <v>61</v>
      </c>
      <c r="H732" s="122">
        <v>1079303032</v>
      </c>
      <c r="I732" s="121">
        <f t="shared" si="11"/>
        <v>0.37654320987654322</v>
      </c>
    </row>
    <row r="733" spans="2:9" ht="13.5" thickBot="1" x14ac:dyDescent="0.25">
      <c r="B733" s="267"/>
      <c r="C733" s="127">
        <v>47189</v>
      </c>
      <c r="D733" s="126" t="s">
        <v>14</v>
      </c>
      <c r="E733" s="125">
        <v>263</v>
      </c>
      <c r="F733" s="124">
        <v>3736725142</v>
      </c>
      <c r="G733" s="123">
        <v>190</v>
      </c>
      <c r="H733" s="122">
        <v>2651675929</v>
      </c>
      <c r="I733" s="121">
        <f t="shared" si="11"/>
        <v>0.41942604856512139</v>
      </c>
    </row>
    <row r="734" spans="2:9" ht="13.5" thickBot="1" x14ac:dyDescent="0.25">
      <c r="B734" s="267"/>
      <c r="C734" s="127">
        <v>47205</v>
      </c>
      <c r="D734" s="126" t="s">
        <v>47</v>
      </c>
      <c r="E734" s="125">
        <v>29</v>
      </c>
      <c r="F734" s="124">
        <v>405965897</v>
      </c>
      <c r="G734" s="128">
        <v>4</v>
      </c>
      <c r="H734" s="122">
        <v>51450000</v>
      </c>
      <c r="I734" s="121">
        <f t="shared" si="11"/>
        <v>0.12121212121212122</v>
      </c>
    </row>
    <row r="735" spans="2:9" ht="13.5" thickBot="1" x14ac:dyDescent="0.25">
      <c r="B735" s="267"/>
      <c r="C735" s="127">
        <v>47245</v>
      </c>
      <c r="D735" s="126" t="s">
        <v>441</v>
      </c>
      <c r="E735" s="125">
        <v>102</v>
      </c>
      <c r="F735" s="124">
        <v>2161453706</v>
      </c>
      <c r="G735" s="123">
        <v>60</v>
      </c>
      <c r="H735" s="122">
        <v>1352293980</v>
      </c>
      <c r="I735" s="121">
        <f t="shared" si="11"/>
        <v>0.37037037037037035</v>
      </c>
    </row>
    <row r="736" spans="2:9" ht="13.5" thickBot="1" x14ac:dyDescent="0.25">
      <c r="B736" s="267"/>
      <c r="C736" s="127">
        <v>47258</v>
      </c>
      <c r="D736" s="126" t="s">
        <v>442</v>
      </c>
      <c r="E736" s="125">
        <v>37</v>
      </c>
      <c r="F736" s="124">
        <v>579150647</v>
      </c>
      <c r="G736" s="123">
        <v>14</v>
      </c>
      <c r="H736" s="122">
        <v>279385835</v>
      </c>
      <c r="I736" s="121">
        <f t="shared" si="11"/>
        <v>0.27450980392156865</v>
      </c>
    </row>
    <row r="737" spans="2:9" ht="13.5" thickBot="1" x14ac:dyDescent="0.25">
      <c r="B737" s="267"/>
      <c r="C737" s="127">
        <v>47268</v>
      </c>
      <c r="D737" s="126" t="s">
        <v>22</v>
      </c>
      <c r="E737" s="134">
        <v>21</v>
      </c>
      <c r="F737" s="124">
        <v>422619354</v>
      </c>
      <c r="G737" s="123">
        <v>19</v>
      </c>
      <c r="H737" s="122">
        <v>759190295</v>
      </c>
      <c r="I737" s="121">
        <f t="shared" si="11"/>
        <v>0.47499999999999998</v>
      </c>
    </row>
    <row r="738" spans="2:9" ht="13.5" thickBot="1" x14ac:dyDescent="0.25">
      <c r="B738" s="267"/>
      <c r="C738" s="127">
        <v>47288</v>
      </c>
      <c r="D738" s="126" t="s">
        <v>744</v>
      </c>
      <c r="E738" s="125">
        <v>106</v>
      </c>
      <c r="F738" s="124">
        <v>1657908079</v>
      </c>
      <c r="G738" s="123">
        <v>38</v>
      </c>
      <c r="H738" s="122">
        <v>529536413</v>
      </c>
      <c r="I738" s="121">
        <f t="shared" si="11"/>
        <v>0.2638888888888889</v>
      </c>
    </row>
    <row r="739" spans="2:9" ht="13.5" thickBot="1" x14ac:dyDescent="0.25">
      <c r="B739" s="267"/>
      <c r="C739" s="127">
        <v>47318</v>
      </c>
      <c r="D739" s="126" t="s">
        <v>443</v>
      </c>
      <c r="E739" s="125">
        <v>167</v>
      </c>
      <c r="F739" s="124">
        <v>2698203853</v>
      </c>
      <c r="G739" s="123">
        <v>106</v>
      </c>
      <c r="H739" s="122">
        <v>1698121952</v>
      </c>
      <c r="I739" s="121">
        <f t="shared" si="11"/>
        <v>0.38827838827838829</v>
      </c>
    </row>
    <row r="740" spans="2:9" ht="13.5" thickBot="1" x14ac:dyDescent="0.25">
      <c r="B740" s="267"/>
      <c r="C740" s="127">
        <v>47460</v>
      </c>
      <c r="D740" s="126" t="s">
        <v>820</v>
      </c>
      <c r="E740" s="125">
        <v>16</v>
      </c>
      <c r="F740" s="124">
        <v>302285521</v>
      </c>
      <c r="G740" s="123">
        <v>6</v>
      </c>
      <c r="H740" s="122">
        <v>140388584</v>
      </c>
      <c r="I740" s="121">
        <f t="shared" si="11"/>
        <v>0.27272727272727271</v>
      </c>
    </row>
    <row r="741" spans="2:9" ht="13.5" thickBot="1" x14ac:dyDescent="0.25">
      <c r="B741" s="267"/>
      <c r="C741" s="127">
        <v>47541</v>
      </c>
      <c r="D741" s="126" t="s">
        <v>821</v>
      </c>
      <c r="E741" s="125">
        <v>45</v>
      </c>
      <c r="F741" s="124">
        <v>733694792</v>
      </c>
      <c r="G741" s="123">
        <v>14</v>
      </c>
      <c r="H741" s="122">
        <v>242492000</v>
      </c>
      <c r="I741" s="121">
        <f t="shared" si="11"/>
        <v>0.23728813559322035</v>
      </c>
    </row>
    <row r="742" spans="2:9" ht="13.5" thickBot="1" x14ac:dyDescent="0.25">
      <c r="B742" s="267"/>
      <c r="C742" s="127">
        <v>47545</v>
      </c>
      <c r="D742" s="126" t="s">
        <v>822</v>
      </c>
      <c r="E742" s="125">
        <v>35</v>
      </c>
      <c r="F742" s="124">
        <v>574456028</v>
      </c>
      <c r="G742" s="123">
        <v>19</v>
      </c>
      <c r="H742" s="122">
        <v>270340920</v>
      </c>
      <c r="I742" s="121">
        <f t="shared" si="11"/>
        <v>0.35185185185185186</v>
      </c>
    </row>
    <row r="743" spans="2:9" ht="13.5" thickBot="1" x14ac:dyDescent="0.25">
      <c r="B743" s="267"/>
      <c r="C743" s="127">
        <v>47551</v>
      </c>
      <c r="D743" s="126" t="s">
        <v>444</v>
      </c>
      <c r="E743" s="125">
        <v>140</v>
      </c>
      <c r="F743" s="124">
        <v>2485878427</v>
      </c>
      <c r="G743" s="123">
        <v>67</v>
      </c>
      <c r="H743" s="122">
        <v>1296746433</v>
      </c>
      <c r="I743" s="121">
        <f t="shared" si="11"/>
        <v>0.32367149758454106</v>
      </c>
    </row>
    <row r="744" spans="2:9" ht="13.5" thickBot="1" x14ac:dyDescent="0.25">
      <c r="B744" s="267"/>
      <c r="C744" s="127">
        <v>47555</v>
      </c>
      <c r="D744" s="126" t="s">
        <v>445</v>
      </c>
      <c r="E744" s="125">
        <v>98</v>
      </c>
      <c r="F744" s="124">
        <v>1764924596</v>
      </c>
      <c r="G744" s="123">
        <v>43</v>
      </c>
      <c r="H744" s="122">
        <v>832872149</v>
      </c>
      <c r="I744" s="121">
        <f t="shared" si="11"/>
        <v>0.30496453900709219</v>
      </c>
    </row>
    <row r="745" spans="2:9" ht="13.5" thickBot="1" x14ac:dyDescent="0.25">
      <c r="B745" s="267"/>
      <c r="C745" s="127">
        <v>47570</v>
      </c>
      <c r="D745" s="126" t="s">
        <v>823</v>
      </c>
      <c r="E745" s="125">
        <v>11</v>
      </c>
      <c r="F745" s="124">
        <v>191838905</v>
      </c>
      <c r="G745" s="123">
        <v>9</v>
      </c>
      <c r="H745" s="122">
        <v>152939384</v>
      </c>
      <c r="I745" s="121">
        <f t="shared" si="11"/>
        <v>0.45</v>
      </c>
    </row>
    <row r="746" spans="2:9" ht="13.5" thickBot="1" x14ac:dyDescent="0.25">
      <c r="B746" s="267"/>
      <c r="C746" s="127">
        <v>47605</v>
      </c>
      <c r="D746" s="126" t="s">
        <v>446</v>
      </c>
      <c r="E746" s="125">
        <v>19</v>
      </c>
      <c r="F746" s="124">
        <v>283250803</v>
      </c>
      <c r="G746" s="128">
        <v>11</v>
      </c>
      <c r="H746" s="122">
        <v>195000000</v>
      </c>
      <c r="I746" s="121">
        <f t="shared" si="11"/>
        <v>0.36666666666666664</v>
      </c>
    </row>
    <row r="747" spans="2:9" ht="13.5" thickBot="1" x14ac:dyDescent="0.25">
      <c r="B747" s="267"/>
      <c r="C747" s="127">
        <v>47660</v>
      </c>
      <c r="D747" s="126" t="s">
        <v>447</v>
      </c>
      <c r="E747" s="125">
        <v>97</v>
      </c>
      <c r="F747" s="124">
        <v>1525432140</v>
      </c>
      <c r="G747" s="123">
        <v>46</v>
      </c>
      <c r="H747" s="122">
        <v>762022942</v>
      </c>
      <c r="I747" s="121">
        <f t="shared" si="11"/>
        <v>0.32167832167832167</v>
      </c>
    </row>
    <row r="748" spans="2:9" ht="13.5" thickBot="1" x14ac:dyDescent="0.25">
      <c r="B748" s="267"/>
      <c r="C748" s="127">
        <v>47675</v>
      </c>
      <c r="D748" s="126" t="s">
        <v>227</v>
      </c>
      <c r="E748" s="134">
        <v>14</v>
      </c>
      <c r="F748" s="124">
        <v>221200000</v>
      </c>
      <c r="G748" s="128">
        <v>8</v>
      </c>
      <c r="H748" s="122">
        <v>118899518</v>
      </c>
      <c r="I748" s="121">
        <f t="shared" si="11"/>
        <v>0.36363636363636365</v>
      </c>
    </row>
    <row r="749" spans="2:9" ht="13.5" thickBot="1" x14ac:dyDescent="0.25">
      <c r="B749" s="267"/>
      <c r="C749" s="127">
        <v>47692</v>
      </c>
      <c r="D749" s="126" t="s">
        <v>824</v>
      </c>
      <c r="E749" s="125">
        <v>161</v>
      </c>
      <c r="F749" s="124">
        <v>2037695025</v>
      </c>
      <c r="G749" s="123">
        <v>100</v>
      </c>
      <c r="H749" s="122">
        <v>1176037925</v>
      </c>
      <c r="I749" s="121">
        <f t="shared" si="11"/>
        <v>0.38314176245210729</v>
      </c>
    </row>
    <row r="750" spans="2:9" ht="13.5" thickBot="1" x14ac:dyDescent="0.25">
      <c r="B750" s="267"/>
      <c r="C750" s="127">
        <v>47703</v>
      </c>
      <c r="D750" s="126" t="s">
        <v>448</v>
      </c>
      <c r="E750" s="125">
        <v>63</v>
      </c>
      <c r="F750" s="124">
        <v>651509151</v>
      </c>
      <c r="G750" s="123">
        <v>32</v>
      </c>
      <c r="H750" s="122">
        <v>369208464</v>
      </c>
      <c r="I750" s="121">
        <f t="shared" si="11"/>
        <v>0.33684210526315789</v>
      </c>
    </row>
    <row r="751" spans="2:9" ht="13.5" thickBot="1" x14ac:dyDescent="0.25">
      <c r="B751" s="267"/>
      <c r="C751" s="127">
        <v>47707</v>
      </c>
      <c r="D751" s="126" t="s">
        <v>825</v>
      </c>
      <c r="E751" s="125">
        <v>114</v>
      </c>
      <c r="F751" s="124">
        <v>1877609060</v>
      </c>
      <c r="G751" s="123">
        <v>44</v>
      </c>
      <c r="H751" s="122">
        <v>633623232</v>
      </c>
      <c r="I751" s="121">
        <f t="shared" si="11"/>
        <v>0.27848101265822783</v>
      </c>
    </row>
    <row r="752" spans="2:9" ht="13.5" thickBot="1" x14ac:dyDescent="0.25">
      <c r="B752" s="267"/>
      <c r="C752" s="127">
        <v>47720</v>
      </c>
      <c r="D752" s="126" t="s">
        <v>826</v>
      </c>
      <c r="E752" s="125">
        <v>34</v>
      </c>
      <c r="F752" s="124">
        <v>573840075</v>
      </c>
      <c r="G752" s="123">
        <v>12</v>
      </c>
      <c r="H752" s="122">
        <v>152412107</v>
      </c>
      <c r="I752" s="121">
        <f t="shared" si="11"/>
        <v>0.2608695652173913</v>
      </c>
    </row>
    <row r="753" spans="2:9" ht="13.5" thickBot="1" x14ac:dyDescent="0.25">
      <c r="B753" s="267"/>
      <c r="C753" s="127">
        <v>47001</v>
      </c>
      <c r="D753" s="126" t="s">
        <v>743</v>
      </c>
      <c r="E753" s="125">
        <v>90</v>
      </c>
      <c r="F753" s="124">
        <v>1358889908</v>
      </c>
      <c r="G753" s="123">
        <v>46</v>
      </c>
      <c r="H753" s="122">
        <v>544928251</v>
      </c>
      <c r="I753" s="121">
        <f t="shared" si="11"/>
        <v>0.33823529411764708</v>
      </c>
    </row>
    <row r="754" spans="2:9" ht="13.5" thickBot="1" x14ac:dyDescent="0.25">
      <c r="B754" s="267"/>
      <c r="C754" s="127">
        <v>47745</v>
      </c>
      <c r="D754" s="126" t="s">
        <v>827</v>
      </c>
      <c r="E754" s="125">
        <v>50</v>
      </c>
      <c r="F754" s="124">
        <v>530910289</v>
      </c>
      <c r="G754" s="123">
        <v>43</v>
      </c>
      <c r="H754" s="122">
        <v>478550000</v>
      </c>
      <c r="I754" s="121">
        <f t="shared" si="11"/>
        <v>0.46236559139784944</v>
      </c>
    </row>
    <row r="755" spans="2:9" ht="13.5" thickBot="1" x14ac:dyDescent="0.25">
      <c r="B755" s="267"/>
      <c r="C755" s="127">
        <v>47798</v>
      </c>
      <c r="D755" s="126" t="s">
        <v>828</v>
      </c>
      <c r="E755" s="125">
        <v>52</v>
      </c>
      <c r="F755" s="124">
        <v>1220750537</v>
      </c>
      <c r="G755" s="123">
        <v>24</v>
      </c>
      <c r="H755" s="122">
        <v>537945160</v>
      </c>
      <c r="I755" s="121">
        <f t="shared" si="11"/>
        <v>0.31578947368421051</v>
      </c>
    </row>
    <row r="756" spans="2:9" ht="13.5" thickBot="1" x14ac:dyDescent="0.25">
      <c r="B756" s="267"/>
      <c r="C756" s="127">
        <v>47960</v>
      </c>
      <c r="D756" s="126" t="s">
        <v>829</v>
      </c>
      <c r="E756" s="125">
        <v>28</v>
      </c>
      <c r="F756" s="124">
        <v>432197827</v>
      </c>
      <c r="G756" s="128">
        <v>5</v>
      </c>
      <c r="H756" s="122">
        <v>56998891</v>
      </c>
      <c r="I756" s="121">
        <f t="shared" si="11"/>
        <v>0.15151515151515152</v>
      </c>
    </row>
    <row r="757" spans="2:9" ht="13.5" thickBot="1" x14ac:dyDescent="0.25">
      <c r="B757" s="268"/>
      <c r="C757" s="127">
        <v>47980</v>
      </c>
      <c r="D757" s="126" t="s">
        <v>7</v>
      </c>
      <c r="E757" s="125">
        <v>91</v>
      </c>
      <c r="F757" s="124">
        <v>1562464255</v>
      </c>
      <c r="G757" s="123">
        <v>38</v>
      </c>
      <c r="H757" s="122">
        <v>787027895</v>
      </c>
      <c r="I757" s="121">
        <f t="shared" si="11"/>
        <v>0.29457364341085274</v>
      </c>
    </row>
    <row r="758" spans="2:9" ht="13.5" thickBot="1" x14ac:dyDescent="0.25">
      <c r="B758" s="266" t="s">
        <v>449</v>
      </c>
      <c r="C758" s="269" t="s">
        <v>1001</v>
      </c>
      <c r="D758" s="270"/>
      <c r="E758" s="133">
        <v>4359</v>
      </c>
      <c r="F758" s="132">
        <v>86673135339</v>
      </c>
      <c r="G758" s="131">
        <v>2808</v>
      </c>
      <c r="H758" s="130">
        <v>52305030197</v>
      </c>
      <c r="I758" s="129">
        <f t="shared" si="11"/>
        <v>0.39179573043114274</v>
      </c>
    </row>
    <row r="759" spans="2:9" ht="13.5" thickBot="1" x14ac:dyDescent="0.25">
      <c r="B759" s="267"/>
      <c r="C759" s="127">
        <v>50006</v>
      </c>
      <c r="D759" s="126" t="s">
        <v>451</v>
      </c>
      <c r="E759" s="125">
        <v>115</v>
      </c>
      <c r="F759" s="124">
        <v>1723738889</v>
      </c>
      <c r="G759" s="123">
        <v>56</v>
      </c>
      <c r="H759" s="122">
        <v>689167718</v>
      </c>
      <c r="I759" s="121">
        <f t="shared" si="11"/>
        <v>0.32748538011695905</v>
      </c>
    </row>
    <row r="760" spans="2:9" ht="13.5" thickBot="1" x14ac:dyDescent="0.25">
      <c r="B760" s="267"/>
      <c r="C760" s="127">
        <v>50110</v>
      </c>
      <c r="D760" s="126" t="s">
        <v>452</v>
      </c>
      <c r="E760" s="125">
        <v>45</v>
      </c>
      <c r="F760" s="124">
        <v>912585077</v>
      </c>
      <c r="G760" s="123">
        <v>37</v>
      </c>
      <c r="H760" s="122">
        <v>640108883</v>
      </c>
      <c r="I760" s="121">
        <f t="shared" si="11"/>
        <v>0.45121951219512196</v>
      </c>
    </row>
    <row r="761" spans="2:9" ht="13.5" thickBot="1" x14ac:dyDescent="0.25">
      <c r="B761" s="267"/>
      <c r="C761" s="127">
        <v>50124</v>
      </c>
      <c r="D761" s="126" t="s">
        <v>830</v>
      </c>
      <c r="E761" s="134">
        <v>68</v>
      </c>
      <c r="F761" s="124">
        <v>1407921699</v>
      </c>
      <c r="G761" s="123">
        <v>38</v>
      </c>
      <c r="H761" s="122">
        <v>840638116</v>
      </c>
      <c r="I761" s="121">
        <f t="shared" si="11"/>
        <v>0.35849056603773582</v>
      </c>
    </row>
    <row r="762" spans="2:9" ht="13.5" thickBot="1" x14ac:dyDescent="0.25">
      <c r="B762" s="267"/>
      <c r="C762" s="127">
        <v>50150</v>
      </c>
      <c r="D762" s="126" t="s">
        <v>453</v>
      </c>
      <c r="E762" s="125">
        <v>105</v>
      </c>
      <c r="F762" s="124">
        <v>1945551546</v>
      </c>
      <c r="G762" s="123">
        <v>58</v>
      </c>
      <c r="H762" s="122">
        <v>1030191617</v>
      </c>
      <c r="I762" s="121">
        <f t="shared" si="11"/>
        <v>0.35582822085889571</v>
      </c>
    </row>
    <row r="763" spans="2:9" ht="13.5" thickBot="1" x14ac:dyDescent="0.25">
      <c r="B763" s="267"/>
      <c r="C763" s="127">
        <v>50223</v>
      </c>
      <c r="D763" s="126" t="s">
        <v>831</v>
      </c>
      <c r="E763" s="125">
        <v>64</v>
      </c>
      <c r="F763" s="124">
        <v>1029544846</v>
      </c>
      <c r="G763" s="123">
        <v>43</v>
      </c>
      <c r="H763" s="122">
        <v>681362204</v>
      </c>
      <c r="I763" s="121">
        <f t="shared" si="11"/>
        <v>0.40186915887850466</v>
      </c>
    </row>
    <row r="764" spans="2:9" ht="13.5" thickBot="1" x14ac:dyDescent="0.25">
      <c r="B764" s="267"/>
      <c r="C764" s="127">
        <v>50226</v>
      </c>
      <c r="D764" s="126" t="s">
        <v>454</v>
      </c>
      <c r="E764" s="125">
        <v>71</v>
      </c>
      <c r="F764" s="124">
        <v>1335071109</v>
      </c>
      <c r="G764" s="123">
        <v>44</v>
      </c>
      <c r="H764" s="122">
        <v>743196360</v>
      </c>
      <c r="I764" s="121">
        <f t="shared" si="11"/>
        <v>0.38260869565217392</v>
      </c>
    </row>
    <row r="765" spans="2:9" ht="13.5" thickBot="1" x14ac:dyDescent="0.25">
      <c r="B765" s="267"/>
      <c r="C765" s="127">
        <v>50245</v>
      </c>
      <c r="D765" s="126" t="s">
        <v>455</v>
      </c>
      <c r="E765" s="125">
        <v>70</v>
      </c>
      <c r="F765" s="124">
        <v>1371036101</v>
      </c>
      <c r="G765" s="123">
        <v>58</v>
      </c>
      <c r="H765" s="122">
        <v>1095292604</v>
      </c>
      <c r="I765" s="121">
        <f t="shared" si="11"/>
        <v>0.453125</v>
      </c>
    </row>
    <row r="766" spans="2:9" ht="13.5" thickBot="1" x14ac:dyDescent="0.25">
      <c r="B766" s="267"/>
      <c r="C766" s="127">
        <v>50251</v>
      </c>
      <c r="D766" s="126" t="s">
        <v>456</v>
      </c>
      <c r="E766" s="125">
        <v>217</v>
      </c>
      <c r="F766" s="124">
        <v>3896158873</v>
      </c>
      <c r="G766" s="123">
        <v>182</v>
      </c>
      <c r="H766" s="122">
        <v>3361393054</v>
      </c>
      <c r="I766" s="121">
        <f t="shared" si="11"/>
        <v>0.45614035087719296</v>
      </c>
    </row>
    <row r="767" spans="2:9" ht="13.5" thickBot="1" x14ac:dyDescent="0.25">
      <c r="B767" s="267"/>
      <c r="C767" s="127">
        <v>50270</v>
      </c>
      <c r="D767" s="126" t="s">
        <v>457</v>
      </c>
      <c r="E767" s="125">
        <v>49</v>
      </c>
      <c r="F767" s="124">
        <v>765666407</v>
      </c>
      <c r="G767" s="123">
        <v>52</v>
      </c>
      <c r="H767" s="122">
        <v>849203239</v>
      </c>
      <c r="I767" s="121">
        <f t="shared" si="11"/>
        <v>0.51485148514851486</v>
      </c>
    </row>
    <row r="768" spans="2:9" ht="13.5" thickBot="1" x14ac:dyDescent="0.25">
      <c r="B768" s="267"/>
      <c r="C768" s="127">
        <v>50287</v>
      </c>
      <c r="D768" s="126" t="s">
        <v>458</v>
      </c>
      <c r="E768" s="125">
        <v>356</v>
      </c>
      <c r="F768" s="124">
        <v>6414727336</v>
      </c>
      <c r="G768" s="123">
        <v>265</v>
      </c>
      <c r="H768" s="122">
        <v>5018287853</v>
      </c>
      <c r="I768" s="121">
        <f t="shared" si="11"/>
        <v>0.42673107890499196</v>
      </c>
    </row>
    <row r="769" spans="2:9" ht="13.5" thickBot="1" x14ac:dyDescent="0.25">
      <c r="B769" s="267"/>
      <c r="C769" s="127">
        <v>50313</v>
      </c>
      <c r="D769" s="126" t="s">
        <v>53</v>
      </c>
      <c r="E769" s="125">
        <v>394</v>
      </c>
      <c r="F769" s="124">
        <v>6900638421</v>
      </c>
      <c r="G769" s="123">
        <v>271</v>
      </c>
      <c r="H769" s="122">
        <v>5230707684</v>
      </c>
      <c r="I769" s="121">
        <f t="shared" si="11"/>
        <v>0.40751879699248122</v>
      </c>
    </row>
    <row r="770" spans="2:9" ht="13.5" thickBot="1" x14ac:dyDescent="0.25">
      <c r="B770" s="267"/>
      <c r="C770" s="127">
        <v>50318</v>
      </c>
      <c r="D770" s="126" t="s">
        <v>443</v>
      </c>
      <c r="E770" s="125">
        <v>98</v>
      </c>
      <c r="F770" s="124">
        <v>1538247086</v>
      </c>
      <c r="G770" s="123">
        <v>72</v>
      </c>
      <c r="H770" s="122">
        <v>989242762</v>
      </c>
      <c r="I770" s="121">
        <f t="shared" si="11"/>
        <v>0.42352941176470588</v>
      </c>
    </row>
    <row r="771" spans="2:9" ht="13.5" thickBot="1" x14ac:dyDescent="0.25">
      <c r="B771" s="267"/>
      <c r="C771" s="127">
        <v>50350</v>
      </c>
      <c r="D771" s="126" t="s">
        <v>460</v>
      </c>
      <c r="E771" s="125">
        <v>388</v>
      </c>
      <c r="F771" s="124">
        <v>8919675415</v>
      </c>
      <c r="G771" s="123">
        <v>244</v>
      </c>
      <c r="H771" s="122">
        <v>4829299845</v>
      </c>
      <c r="I771" s="121">
        <f t="shared" si="11"/>
        <v>0.38607594936708861</v>
      </c>
    </row>
    <row r="772" spans="2:9" ht="13.5" thickBot="1" x14ac:dyDescent="0.25">
      <c r="B772" s="267"/>
      <c r="C772" s="127">
        <v>50400</v>
      </c>
      <c r="D772" s="126" t="s">
        <v>462</v>
      </c>
      <c r="E772" s="125">
        <v>123</v>
      </c>
      <c r="F772" s="124">
        <v>2276801377</v>
      </c>
      <c r="G772" s="123">
        <v>85</v>
      </c>
      <c r="H772" s="122">
        <v>1362631753</v>
      </c>
      <c r="I772" s="121">
        <f t="shared" si="11"/>
        <v>0.40865384615384615</v>
      </c>
    </row>
    <row r="773" spans="2:9" ht="13.5" thickBot="1" x14ac:dyDescent="0.25">
      <c r="B773" s="267"/>
      <c r="C773" s="127">
        <v>50325</v>
      </c>
      <c r="D773" s="126" t="s">
        <v>459</v>
      </c>
      <c r="E773" s="125">
        <v>109</v>
      </c>
      <c r="F773" s="124">
        <v>2338746183</v>
      </c>
      <c r="G773" s="123">
        <v>64</v>
      </c>
      <c r="H773" s="122">
        <v>1386406040</v>
      </c>
      <c r="I773" s="121">
        <f t="shared" si="11"/>
        <v>0.36994219653179189</v>
      </c>
    </row>
    <row r="774" spans="2:9" ht="13.5" thickBot="1" x14ac:dyDescent="0.25">
      <c r="B774" s="267"/>
      <c r="C774" s="127">
        <v>50330</v>
      </c>
      <c r="D774" s="126" t="s">
        <v>832</v>
      </c>
      <c r="E774" s="125">
        <v>174</v>
      </c>
      <c r="F774" s="124">
        <v>3414157877</v>
      </c>
      <c r="G774" s="123">
        <v>82</v>
      </c>
      <c r="H774" s="122">
        <v>1458749842</v>
      </c>
      <c r="I774" s="121">
        <f t="shared" si="11"/>
        <v>0.3203125</v>
      </c>
    </row>
    <row r="775" spans="2:9" ht="13.5" thickBot="1" x14ac:dyDescent="0.25">
      <c r="B775" s="267"/>
      <c r="C775" s="127">
        <v>50450</v>
      </c>
      <c r="D775" s="126" t="s">
        <v>463</v>
      </c>
      <c r="E775" s="125">
        <v>118</v>
      </c>
      <c r="F775" s="124">
        <v>2095104536</v>
      </c>
      <c r="G775" s="123">
        <v>73</v>
      </c>
      <c r="H775" s="122">
        <v>1157238891</v>
      </c>
      <c r="I775" s="121">
        <f t="shared" si="11"/>
        <v>0.38219895287958117</v>
      </c>
    </row>
    <row r="776" spans="2:9" ht="13.5" thickBot="1" x14ac:dyDescent="0.25">
      <c r="B776" s="267"/>
      <c r="C776" s="127">
        <v>50568</v>
      </c>
      <c r="D776" s="126" t="s">
        <v>464</v>
      </c>
      <c r="E776" s="125">
        <v>93</v>
      </c>
      <c r="F776" s="124">
        <v>1660915509</v>
      </c>
      <c r="G776" s="123">
        <v>40</v>
      </c>
      <c r="H776" s="122">
        <v>741619938</v>
      </c>
      <c r="I776" s="121">
        <f t="shared" si="11"/>
        <v>0.3007518796992481</v>
      </c>
    </row>
    <row r="777" spans="2:9" ht="13.5" thickBot="1" x14ac:dyDescent="0.25">
      <c r="B777" s="267"/>
      <c r="C777" s="127">
        <v>50577</v>
      </c>
      <c r="D777" s="126" t="s">
        <v>466</v>
      </c>
      <c r="E777" s="125">
        <v>228</v>
      </c>
      <c r="F777" s="124">
        <v>5333534286</v>
      </c>
      <c r="G777" s="123">
        <v>139</v>
      </c>
      <c r="H777" s="122">
        <v>2921526000</v>
      </c>
      <c r="I777" s="121">
        <f t="shared" si="11"/>
        <v>0.37874659400544958</v>
      </c>
    </row>
    <row r="778" spans="2:9" ht="13.5" thickBot="1" x14ac:dyDescent="0.25">
      <c r="B778" s="267"/>
      <c r="C778" s="127">
        <v>50573</v>
      </c>
      <c r="D778" s="126" t="s">
        <v>465</v>
      </c>
      <c r="E778" s="125">
        <v>225</v>
      </c>
      <c r="F778" s="124">
        <v>4958585861</v>
      </c>
      <c r="G778" s="123">
        <v>126</v>
      </c>
      <c r="H778" s="122">
        <v>2421031078</v>
      </c>
      <c r="I778" s="121">
        <f t="shared" si="11"/>
        <v>0.35897435897435898</v>
      </c>
    </row>
    <row r="779" spans="2:9" ht="13.5" thickBot="1" x14ac:dyDescent="0.25">
      <c r="B779" s="267"/>
      <c r="C779" s="127">
        <v>50590</v>
      </c>
      <c r="D779" s="126" t="s">
        <v>467</v>
      </c>
      <c r="E779" s="125">
        <v>276</v>
      </c>
      <c r="F779" s="124">
        <v>6051676279</v>
      </c>
      <c r="G779" s="123">
        <v>185</v>
      </c>
      <c r="H779" s="122">
        <v>3853565840</v>
      </c>
      <c r="I779" s="121">
        <f t="shared" si="11"/>
        <v>0.40130151843817785</v>
      </c>
    </row>
    <row r="780" spans="2:9" ht="13.5" thickBot="1" x14ac:dyDescent="0.25">
      <c r="B780" s="267"/>
      <c r="C780" s="127">
        <v>50606</v>
      </c>
      <c r="D780" s="126" t="s">
        <v>468</v>
      </c>
      <c r="E780" s="125">
        <v>51</v>
      </c>
      <c r="F780" s="124">
        <v>807172406</v>
      </c>
      <c r="G780" s="128">
        <v>18</v>
      </c>
      <c r="H780" s="122">
        <v>306446896</v>
      </c>
      <c r="I780" s="121">
        <f t="shared" si="11"/>
        <v>0.2608695652173913</v>
      </c>
    </row>
    <row r="781" spans="2:9" ht="13.5" thickBot="1" x14ac:dyDescent="0.25">
      <c r="B781" s="267"/>
      <c r="C781" s="127">
        <v>50680</v>
      </c>
      <c r="D781" s="126" t="s">
        <v>469</v>
      </c>
      <c r="E781" s="125">
        <v>89</v>
      </c>
      <c r="F781" s="124">
        <v>1776896000</v>
      </c>
      <c r="G781" s="123">
        <v>58</v>
      </c>
      <c r="H781" s="122">
        <v>1198695496</v>
      </c>
      <c r="I781" s="121">
        <f t="shared" si="11"/>
        <v>0.39455782312925169</v>
      </c>
    </row>
    <row r="782" spans="2:9" ht="13.5" thickBot="1" x14ac:dyDescent="0.25">
      <c r="B782" s="267"/>
      <c r="C782" s="127">
        <v>50683</v>
      </c>
      <c r="D782" s="126" t="s">
        <v>470</v>
      </c>
      <c r="E782" s="125">
        <v>125</v>
      </c>
      <c r="F782" s="124">
        <v>2376711278</v>
      </c>
      <c r="G782" s="123">
        <v>95</v>
      </c>
      <c r="H782" s="122">
        <v>1643431745</v>
      </c>
      <c r="I782" s="121">
        <f t="shared" ref="I782:I845" si="12">+G782/(G782+E782)</f>
        <v>0.43181818181818182</v>
      </c>
    </row>
    <row r="783" spans="2:9" ht="13.5" thickBot="1" x14ac:dyDescent="0.25">
      <c r="B783" s="267"/>
      <c r="C783" s="127">
        <v>50686</v>
      </c>
      <c r="D783" s="126" t="s">
        <v>471</v>
      </c>
      <c r="E783" s="125">
        <v>88</v>
      </c>
      <c r="F783" s="124">
        <v>1469163993</v>
      </c>
      <c r="G783" s="123">
        <v>81</v>
      </c>
      <c r="H783" s="122">
        <v>1498670823</v>
      </c>
      <c r="I783" s="121">
        <f t="shared" si="12"/>
        <v>0.47928994082840237</v>
      </c>
    </row>
    <row r="784" spans="2:9" ht="13.5" thickBot="1" x14ac:dyDescent="0.25">
      <c r="B784" s="267"/>
      <c r="C784" s="127">
        <v>50689</v>
      </c>
      <c r="D784" s="126" t="s">
        <v>292</v>
      </c>
      <c r="E784" s="125">
        <v>141</v>
      </c>
      <c r="F784" s="124">
        <v>2635054418</v>
      </c>
      <c r="G784" s="123">
        <v>71</v>
      </c>
      <c r="H784" s="122">
        <v>1434530495</v>
      </c>
      <c r="I784" s="121">
        <f t="shared" si="12"/>
        <v>0.33490566037735847</v>
      </c>
    </row>
    <row r="785" spans="2:9" ht="13.5" thickBot="1" x14ac:dyDescent="0.25">
      <c r="B785" s="267"/>
      <c r="C785" s="127">
        <v>50370</v>
      </c>
      <c r="D785" s="126" t="s">
        <v>461</v>
      </c>
      <c r="E785" s="125">
        <v>128</v>
      </c>
      <c r="F785" s="124">
        <v>2244472152</v>
      </c>
      <c r="G785" s="123">
        <v>53</v>
      </c>
      <c r="H785" s="122">
        <v>803469830</v>
      </c>
      <c r="I785" s="121">
        <f t="shared" si="12"/>
        <v>0.29281767955801102</v>
      </c>
    </row>
    <row r="786" spans="2:9" ht="13.5" thickBot="1" x14ac:dyDescent="0.25">
      <c r="B786" s="267"/>
      <c r="C786" s="127">
        <v>50001</v>
      </c>
      <c r="D786" s="126" t="s">
        <v>450</v>
      </c>
      <c r="E786" s="125">
        <v>66</v>
      </c>
      <c r="F786" s="124">
        <v>3151502832</v>
      </c>
      <c r="G786" s="128">
        <v>24</v>
      </c>
      <c r="H786" s="122">
        <v>420837727</v>
      </c>
      <c r="I786" s="121">
        <f t="shared" si="12"/>
        <v>0.26666666666666666</v>
      </c>
    </row>
    <row r="787" spans="2:9" ht="13.5" thickBot="1" x14ac:dyDescent="0.25">
      <c r="B787" s="268"/>
      <c r="C787" s="127">
        <v>50711</v>
      </c>
      <c r="D787" s="126" t="s">
        <v>472</v>
      </c>
      <c r="E787" s="125">
        <v>285</v>
      </c>
      <c r="F787" s="124">
        <v>5922077547</v>
      </c>
      <c r="G787" s="123">
        <v>194</v>
      </c>
      <c r="H787" s="122">
        <v>3698085864</v>
      </c>
      <c r="I787" s="121">
        <f t="shared" si="12"/>
        <v>0.40501043841336115</v>
      </c>
    </row>
    <row r="788" spans="2:9" ht="13.5" thickBot="1" x14ac:dyDescent="0.25">
      <c r="B788" s="266" t="s">
        <v>62</v>
      </c>
      <c r="C788" s="269" t="s">
        <v>1001</v>
      </c>
      <c r="D788" s="270"/>
      <c r="E788" s="133">
        <v>15881</v>
      </c>
      <c r="F788" s="132">
        <v>231810436841</v>
      </c>
      <c r="G788" s="131">
        <v>13501</v>
      </c>
      <c r="H788" s="130">
        <v>184880670223</v>
      </c>
      <c r="I788" s="129">
        <f t="shared" si="12"/>
        <v>0.4594990130011572</v>
      </c>
    </row>
    <row r="789" spans="2:9" ht="13.5" thickBot="1" x14ac:dyDescent="0.25">
      <c r="B789" s="267"/>
      <c r="C789" s="127">
        <v>52019</v>
      </c>
      <c r="D789" s="126" t="s">
        <v>474</v>
      </c>
      <c r="E789" s="125">
        <v>205</v>
      </c>
      <c r="F789" s="124">
        <v>2554732150</v>
      </c>
      <c r="G789" s="123">
        <v>187</v>
      </c>
      <c r="H789" s="122">
        <v>2423921868</v>
      </c>
      <c r="I789" s="121">
        <f t="shared" si="12"/>
        <v>0.47704081632653061</v>
      </c>
    </row>
    <row r="790" spans="2:9" ht="13.5" thickBot="1" x14ac:dyDescent="0.25">
      <c r="B790" s="267"/>
      <c r="C790" s="127">
        <v>52022</v>
      </c>
      <c r="D790" s="126" t="s">
        <v>475</v>
      </c>
      <c r="E790" s="125">
        <v>133</v>
      </c>
      <c r="F790" s="124">
        <v>2250677516</v>
      </c>
      <c r="G790" s="123">
        <v>142</v>
      </c>
      <c r="H790" s="122">
        <v>2244544586</v>
      </c>
      <c r="I790" s="121">
        <f t="shared" si="12"/>
        <v>0.51636363636363636</v>
      </c>
    </row>
    <row r="791" spans="2:9" ht="13.5" thickBot="1" x14ac:dyDescent="0.25">
      <c r="B791" s="267"/>
      <c r="C791" s="127">
        <v>52036</v>
      </c>
      <c r="D791" s="126" t="s">
        <v>476</v>
      </c>
      <c r="E791" s="125">
        <v>207</v>
      </c>
      <c r="F791" s="124">
        <v>2311035968</v>
      </c>
      <c r="G791" s="123">
        <v>173</v>
      </c>
      <c r="H791" s="122">
        <v>1853596456</v>
      </c>
      <c r="I791" s="121">
        <f t="shared" si="12"/>
        <v>0.45526315789473687</v>
      </c>
    </row>
    <row r="792" spans="2:9" ht="13.5" thickBot="1" x14ac:dyDescent="0.25">
      <c r="B792" s="267"/>
      <c r="C792" s="127">
        <v>52051</v>
      </c>
      <c r="D792" s="126" t="s">
        <v>477</v>
      </c>
      <c r="E792" s="125">
        <v>236</v>
      </c>
      <c r="F792" s="124">
        <v>2752871939</v>
      </c>
      <c r="G792" s="123">
        <v>157</v>
      </c>
      <c r="H792" s="122">
        <v>1697916088</v>
      </c>
      <c r="I792" s="121">
        <f t="shared" si="12"/>
        <v>0.39949109414758271</v>
      </c>
    </row>
    <row r="793" spans="2:9" ht="13.5" thickBot="1" x14ac:dyDescent="0.25">
      <c r="B793" s="267"/>
      <c r="C793" s="127">
        <v>52079</v>
      </c>
      <c r="D793" s="126" t="s">
        <v>956</v>
      </c>
      <c r="E793" s="125">
        <v>126</v>
      </c>
      <c r="F793" s="124">
        <v>1313234321</v>
      </c>
      <c r="G793" s="123">
        <v>79</v>
      </c>
      <c r="H793" s="122">
        <v>767410936</v>
      </c>
      <c r="I793" s="121">
        <f t="shared" si="12"/>
        <v>0.38536585365853659</v>
      </c>
    </row>
    <row r="794" spans="2:9" ht="13.5" thickBot="1" x14ac:dyDescent="0.25">
      <c r="B794" s="267"/>
      <c r="C794" s="127">
        <v>52083</v>
      </c>
      <c r="D794" s="126" t="s">
        <v>142</v>
      </c>
      <c r="E794" s="125">
        <v>173</v>
      </c>
      <c r="F794" s="124">
        <v>1820401434</v>
      </c>
      <c r="G794" s="123">
        <v>179</v>
      </c>
      <c r="H794" s="122">
        <v>1824791501</v>
      </c>
      <c r="I794" s="121">
        <f t="shared" si="12"/>
        <v>0.50852272727272729</v>
      </c>
    </row>
    <row r="795" spans="2:9" ht="13.5" thickBot="1" x14ac:dyDescent="0.25">
      <c r="B795" s="267"/>
      <c r="C795" s="127">
        <v>52110</v>
      </c>
      <c r="D795" s="126" t="s">
        <v>478</v>
      </c>
      <c r="E795" s="125">
        <v>414</v>
      </c>
      <c r="F795" s="124">
        <v>5655880548</v>
      </c>
      <c r="G795" s="123">
        <v>280</v>
      </c>
      <c r="H795" s="122">
        <v>3735613205</v>
      </c>
      <c r="I795" s="121">
        <f t="shared" si="12"/>
        <v>0.40345821325648418</v>
      </c>
    </row>
    <row r="796" spans="2:9" ht="13.5" thickBot="1" x14ac:dyDescent="0.25">
      <c r="B796" s="267"/>
      <c r="C796" s="127">
        <v>52240</v>
      </c>
      <c r="D796" s="126" t="s">
        <v>900</v>
      </c>
      <c r="E796" s="125">
        <v>128</v>
      </c>
      <c r="F796" s="124">
        <v>1405392820</v>
      </c>
      <c r="G796" s="123">
        <v>99</v>
      </c>
      <c r="H796" s="122">
        <v>1216736600</v>
      </c>
      <c r="I796" s="121">
        <f t="shared" si="12"/>
        <v>0.43612334801762115</v>
      </c>
    </row>
    <row r="797" spans="2:9" ht="13.5" thickBot="1" x14ac:dyDescent="0.25">
      <c r="B797" s="267"/>
      <c r="C797" s="127">
        <v>52203</v>
      </c>
      <c r="D797" s="126" t="s">
        <v>479</v>
      </c>
      <c r="E797" s="125">
        <v>240</v>
      </c>
      <c r="F797" s="124">
        <v>2991865927</v>
      </c>
      <c r="G797" s="123">
        <v>162</v>
      </c>
      <c r="H797" s="122">
        <v>1907854138</v>
      </c>
      <c r="I797" s="121">
        <f t="shared" si="12"/>
        <v>0.40298507462686567</v>
      </c>
    </row>
    <row r="798" spans="2:9" ht="13.5" thickBot="1" x14ac:dyDescent="0.25">
      <c r="B798" s="267"/>
      <c r="C798" s="127">
        <v>52207</v>
      </c>
      <c r="D798" s="126" t="s">
        <v>480</v>
      </c>
      <c r="E798" s="125">
        <v>297</v>
      </c>
      <c r="F798" s="124">
        <v>3842268460</v>
      </c>
      <c r="G798" s="123">
        <v>299</v>
      </c>
      <c r="H798" s="122">
        <v>3334892735</v>
      </c>
      <c r="I798" s="121">
        <f t="shared" si="12"/>
        <v>0.50167785234899331</v>
      </c>
    </row>
    <row r="799" spans="2:9" ht="13.5" thickBot="1" x14ac:dyDescent="0.25">
      <c r="B799" s="267"/>
      <c r="C799" s="127">
        <v>52210</v>
      </c>
      <c r="D799" s="126" t="s">
        <v>481</v>
      </c>
      <c r="E799" s="125">
        <v>207</v>
      </c>
      <c r="F799" s="124">
        <v>4252512969</v>
      </c>
      <c r="G799" s="123">
        <v>167</v>
      </c>
      <c r="H799" s="122">
        <v>2644257829</v>
      </c>
      <c r="I799" s="121">
        <f t="shared" si="12"/>
        <v>0.446524064171123</v>
      </c>
    </row>
    <row r="800" spans="2:9" ht="13.5" thickBot="1" x14ac:dyDescent="0.25">
      <c r="B800" s="267"/>
      <c r="C800" s="127">
        <v>52215</v>
      </c>
      <c r="D800" s="126" t="s">
        <v>21</v>
      </c>
      <c r="E800" s="125">
        <v>442</v>
      </c>
      <c r="F800" s="124">
        <v>6328307201</v>
      </c>
      <c r="G800" s="123">
        <v>434</v>
      </c>
      <c r="H800" s="122">
        <v>5540357224</v>
      </c>
      <c r="I800" s="121">
        <f t="shared" si="12"/>
        <v>0.4954337899543379</v>
      </c>
    </row>
    <row r="801" spans="2:9" ht="13.5" thickBot="1" x14ac:dyDescent="0.25">
      <c r="B801" s="267"/>
      <c r="C801" s="127">
        <v>52224</v>
      </c>
      <c r="D801" s="126" t="s">
        <v>482</v>
      </c>
      <c r="E801" s="125">
        <v>194</v>
      </c>
      <c r="F801" s="124">
        <v>3608758800</v>
      </c>
      <c r="G801" s="123">
        <v>146</v>
      </c>
      <c r="H801" s="122">
        <v>2477901560</v>
      </c>
      <c r="I801" s="121">
        <f t="shared" si="12"/>
        <v>0.42941176470588233</v>
      </c>
    </row>
    <row r="802" spans="2:9" ht="13.5" thickBot="1" x14ac:dyDescent="0.25">
      <c r="B802" s="267"/>
      <c r="C802" s="127">
        <v>52227</v>
      </c>
      <c r="D802" s="126" t="s">
        <v>483</v>
      </c>
      <c r="E802" s="125">
        <v>651</v>
      </c>
      <c r="F802" s="124">
        <v>8820240678</v>
      </c>
      <c r="G802" s="123">
        <v>591</v>
      </c>
      <c r="H802" s="122">
        <v>7006762402</v>
      </c>
      <c r="I802" s="121">
        <f t="shared" si="12"/>
        <v>0.47584541062801933</v>
      </c>
    </row>
    <row r="803" spans="2:9" ht="13.5" thickBot="1" x14ac:dyDescent="0.25">
      <c r="B803" s="267"/>
      <c r="C803" s="127">
        <v>52233</v>
      </c>
      <c r="D803" s="126" t="s">
        <v>933</v>
      </c>
      <c r="E803" s="125">
        <v>152</v>
      </c>
      <c r="F803" s="124">
        <v>1924544623</v>
      </c>
      <c r="G803" s="123">
        <v>125</v>
      </c>
      <c r="H803" s="122">
        <v>1633020540</v>
      </c>
      <c r="I803" s="121">
        <f t="shared" si="12"/>
        <v>0.45126353790613716</v>
      </c>
    </row>
    <row r="804" spans="2:9" ht="13.5" thickBot="1" x14ac:dyDescent="0.25">
      <c r="B804" s="267"/>
      <c r="C804" s="127">
        <v>52250</v>
      </c>
      <c r="D804" s="126" t="s">
        <v>484</v>
      </c>
      <c r="E804" s="125">
        <v>170</v>
      </c>
      <c r="F804" s="124">
        <v>2790399891</v>
      </c>
      <c r="G804" s="123">
        <v>158</v>
      </c>
      <c r="H804" s="122">
        <v>2481540500</v>
      </c>
      <c r="I804" s="121">
        <f t="shared" si="12"/>
        <v>0.48170731707317072</v>
      </c>
    </row>
    <row r="805" spans="2:9" ht="13.5" thickBot="1" x14ac:dyDescent="0.25">
      <c r="B805" s="267"/>
      <c r="C805" s="127">
        <v>52254</v>
      </c>
      <c r="D805" s="126" t="s">
        <v>901</v>
      </c>
      <c r="E805" s="125">
        <v>60</v>
      </c>
      <c r="F805" s="124">
        <v>823804781</v>
      </c>
      <c r="G805" s="123">
        <v>66</v>
      </c>
      <c r="H805" s="122">
        <v>979768939</v>
      </c>
      <c r="I805" s="121">
        <f t="shared" si="12"/>
        <v>0.52380952380952384</v>
      </c>
    </row>
    <row r="806" spans="2:9" ht="13.5" thickBot="1" x14ac:dyDescent="0.25">
      <c r="B806" s="267"/>
      <c r="C806" s="127">
        <v>52256</v>
      </c>
      <c r="D806" s="126" t="s">
        <v>985</v>
      </c>
      <c r="E806" s="125">
        <v>210</v>
      </c>
      <c r="F806" s="124">
        <v>2548398707</v>
      </c>
      <c r="G806" s="123">
        <v>191</v>
      </c>
      <c r="H806" s="122">
        <v>2589424768</v>
      </c>
      <c r="I806" s="121">
        <f t="shared" si="12"/>
        <v>0.47630922693266831</v>
      </c>
    </row>
    <row r="807" spans="2:9" ht="13.5" thickBot="1" x14ac:dyDescent="0.25">
      <c r="B807" s="267"/>
      <c r="C807" s="127">
        <v>52258</v>
      </c>
      <c r="D807" s="126" t="s">
        <v>485</v>
      </c>
      <c r="E807" s="125">
        <v>257</v>
      </c>
      <c r="F807" s="124">
        <v>3627713993</v>
      </c>
      <c r="G807" s="123">
        <v>142</v>
      </c>
      <c r="H807" s="122">
        <v>2301893440</v>
      </c>
      <c r="I807" s="121">
        <f t="shared" si="12"/>
        <v>0.35588972431077692</v>
      </c>
    </row>
    <row r="808" spans="2:9" ht="13.5" thickBot="1" x14ac:dyDescent="0.25">
      <c r="B808" s="267"/>
      <c r="C808" s="127">
        <v>52260</v>
      </c>
      <c r="D808" s="126" t="s">
        <v>251</v>
      </c>
      <c r="E808" s="125">
        <v>334</v>
      </c>
      <c r="F808" s="124">
        <v>5034865105</v>
      </c>
      <c r="G808" s="123">
        <v>270</v>
      </c>
      <c r="H808" s="122">
        <v>3258459421</v>
      </c>
      <c r="I808" s="121">
        <f t="shared" si="12"/>
        <v>0.44701986754966888</v>
      </c>
    </row>
    <row r="809" spans="2:9" ht="13.5" thickBot="1" x14ac:dyDescent="0.25">
      <c r="B809" s="267"/>
      <c r="C809" s="127">
        <v>52520</v>
      </c>
      <c r="D809" s="126" t="s">
        <v>952</v>
      </c>
      <c r="E809" s="125">
        <v>79</v>
      </c>
      <c r="F809" s="124">
        <v>608609318</v>
      </c>
      <c r="G809" s="123">
        <v>54</v>
      </c>
      <c r="H809" s="122">
        <v>470413513</v>
      </c>
      <c r="I809" s="121">
        <f t="shared" si="12"/>
        <v>0.40601503759398494</v>
      </c>
    </row>
    <row r="810" spans="2:9" ht="13.5" thickBot="1" x14ac:dyDescent="0.25">
      <c r="B810" s="267"/>
      <c r="C810" s="127">
        <v>52287</v>
      </c>
      <c r="D810" s="126" t="s">
        <v>1044</v>
      </c>
      <c r="E810" s="125">
        <v>172</v>
      </c>
      <c r="F810" s="124">
        <v>2069586845</v>
      </c>
      <c r="G810" s="123">
        <v>161</v>
      </c>
      <c r="H810" s="122">
        <v>1750971262</v>
      </c>
      <c r="I810" s="121">
        <f t="shared" si="12"/>
        <v>0.48348348348348347</v>
      </c>
    </row>
    <row r="811" spans="2:9" ht="13.5" thickBot="1" x14ac:dyDescent="0.25">
      <c r="B811" s="267"/>
      <c r="C811" s="127">
        <v>52317</v>
      </c>
      <c r="D811" s="126" t="s">
        <v>486</v>
      </c>
      <c r="E811" s="125">
        <v>457</v>
      </c>
      <c r="F811" s="124">
        <v>6593429296</v>
      </c>
      <c r="G811" s="123">
        <v>423</v>
      </c>
      <c r="H811" s="122">
        <v>5003124595</v>
      </c>
      <c r="I811" s="121">
        <f t="shared" si="12"/>
        <v>0.48068181818181815</v>
      </c>
    </row>
    <row r="812" spans="2:9" ht="13.5" thickBot="1" x14ac:dyDescent="0.25">
      <c r="B812" s="267"/>
      <c r="C812" s="127">
        <v>52320</v>
      </c>
      <c r="D812" s="126" t="s">
        <v>487</v>
      </c>
      <c r="E812" s="125">
        <v>271</v>
      </c>
      <c r="F812" s="124">
        <v>4459163678</v>
      </c>
      <c r="G812" s="123">
        <v>267</v>
      </c>
      <c r="H812" s="122">
        <v>3715809538</v>
      </c>
      <c r="I812" s="121">
        <f t="shared" si="12"/>
        <v>0.49628252788104088</v>
      </c>
    </row>
    <row r="813" spans="2:9" ht="13.5" thickBot="1" x14ac:dyDescent="0.25">
      <c r="B813" s="267"/>
      <c r="C813" s="127">
        <v>52323</v>
      </c>
      <c r="D813" s="126" t="s">
        <v>488</v>
      </c>
      <c r="E813" s="125">
        <v>138</v>
      </c>
      <c r="F813" s="124">
        <v>2281981537</v>
      </c>
      <c r="G813" s="123">
        <v>118</v>
      </c>
      <c r="H813" s="122">
        <v>1593342251</v>
      </c>
      <c r="I813" s="121">
        <f t="shared" si="12"/>
        <v>0.4609375</v>
      </c>
    </row>
    <row r="814" spans="2:9" ht="13.5" thickBot="1" x14ac:dyDescent="0.25">
      <c r="B814" s="267"/>
      <c r="C814" s="127">
        <v>52352</v>
      </c>
      <c r="D814" s="126" t="s">
        <v>489</v>
      </c>
      <c r="E814" s="125">
        <v>183</v>
      </c>
      <c r="F814" s="124">
        <v>3019026162</v>
      </c>
      <c r="G814" s="123">
        <v>130</v>
      </c>
      <c r="H814" s="122">
        <v>2079445057</v>
      </c>
      <c r="I814" s="121">
        <f t="shared" si="12"/>
        <v>0.41533546325878595</v>
      </c>
    </row>
    <row r="815" spans="2:9" ht="13.5" thickBot="1" x14ac:dyDescent="0.25">
      <c r="B815" s="267"/>
      <c r="C815" s="127">
        <v>52354</v>
      </c>
      <c r="D815" s="126" t="s">
        <v>1043</v>
      </c>
      <c r="E815" s="125">
        <v>89</v>
      </c>
      <c r="F815" s="124">
        <v>1401172487</v>
      </c>
      <c r="G815" s="123">
        <v>86</v>
      </c>
      <c r="H815" s="122">
        <v>1358136069</v>
      </c>
      <c r="I815" s="121">
        <f t="shared" si="12"/>
        <v>0.49142857142857144</v>
      </c>
    </row>
    <row r="816" spans="2:9" ht="13.5" thickBot="1" x14ac:dyDescent="0.25">
      <c r="B816" s="267"/>
      <c r="C816" s="127">
        <v>52356</v>
      </c>
      <c r="D816" s="126" t="s">
        <v>490</v>
      </c>
      <c r="E816" s="125">
        <v>1106</v>
      </c>
      <c r="F816" s="124">
        <v>21124684573</v>
      </c>
      <c r="G816" s="123">
        <v>1084</v>
      </c>
      <c r="H816" s="122">
        <v>19305214418</v>
      </c>
      <c r="I816" s="121">
        <f t="shared" si="12"/>
        <v>0.49497716894977167</v>
      </c>
    </row>
    <row r="817" spans="2:9" ht="13.5" thickBot="1" x14ac:dyDescent="0.25">
      <c r="B817" s="267"/>
      <c r="C817" s="127">
        <v>52378</v>
      </c>
      <c r="D817" s="126" t="s">
        <v>491</v>
      </c>
      <c r="E817" s="125">
        <v>325</v>
      </c>
      <c r="F817" s="124">
        <v>4228101209</v>
      </c>
      <c r="G817" s="123">
        <v>393</v>
      </c>
      <c r="H817" s="122">
        <v>4647314962</v>
      </c>
      <c r="I817" s="121">
        <f t="shared" si="12"/>
        <v>0.5473537604456824</v>
      </c>
    </row>
    <row r="818" spans="2:9" ht="13.5" thickBot="1" x14ac:dyDescent="0.25">
      <c r="B818" s="267"/>
      <c r="C818" s="127">
        <v>52381</v>
      </c>
      <c r="D818" s="126" t="s">
        <v>492</v>
      </c>
      <c r="E818" s="125">
        <v>178</v>
      </c>
      <c r="F818" s="124">
        <v>2425705213</v>
      </c>
      <c r="G818" s="123">
        <v>152</v>
      </c>
      <c r="H818" s="122">
        <v>1934655649</v>
      </c>
      <c r="I818" s="121">
        <f t="shared" si="12"/>
        <v>0.46060606060606063</v>
      </c>
    </row>
    <row r="819" spans="2:9" ht="13.5" thickBot="1" x14ac:dyDescent="0.25">
      <c r="B819" s="267"/>
      <c r="C819" s="127">
        <v>52385</v>
      </c>
      <c r="D819" s="126" t="s">
        <v>1042</v>
      </c>
      <c r="E819" s="125">
        <v>25</v>
      </c>
      <c r="F819" s="124">
        <v>483446402</v>
      </c>
      <c r="G819" s="123">
        <v>22</v>
      </c>
      <c r="H819" s="122">
        <v>305144689</v>
      </c>
      <c r="I819" s="121">
        <f t="shared" si="12"/>
        <v>0.46808510638297873</v>
      </c>
    </row>
    <row r="820" spans="2:9" ht="13.5" thickBot="1" x14ac:dyDescent="0.25">
      <c r="B820" s="267"/>
      <c r="C820" s="127">
        <v>52390</v>
      </c>
      <c r="D820" s="126" t="s">
        <v>955</v>
      </c>
      <c r="E820" s="125">
        <v>94</v>
      </c>
      <c r="F820" s="124">
        <v>1550346613</v>
      </c>
      <c r="G820" s="123">
        <v>64</v>
      </c>
      <c r="H820" s="122">
        <v>1059225000</v>
      </c>
      <c r="I820" s="121">
        <f t="shared" si="12"/>
        <v>0.4050632911392405</v>
      </c>
    </row>
    <row r="821" spans="2:9" ht="13.5" thickBot="1" x14ac:dyDescent="0.25">
      <c r="B821" s="267"/>
      <c r="C821" s="127">
        <v>52399</v>
      </c>
      <c r="D821" s="126" t="s">
        <v>493</v>
      </c>
      <c r="E821" s="125">
        <v>496</v>
      </c>
      <c r="F821" s="124">
        <v>6185147545</v>
      </c>
      <c r="G821" s="123">
        <v>398</v>
      </c>
      <c r="H821" s="122">
        <v>4970292517</v>
      </c>
      <c r="I821" s="121">
        <f t="shared" si="12"/>
        <v>0.44519015659955258</v>
      </c>
    </row>
    <row r="822" spans="2:9" ht="13.5" thickBot="1" x14ac:dyDescent="0.25">
      <c r="B822" s="267"/>
      <c r="C822" s="127">
        <v>52405</v>
      </c>
      <c r="D822" s="126" t="s">
        <v>984</v>
      </c>
      <c r="E822" s="125">
        <v>81</v>
      </c>
      <c r="F822" s="124">
        <v>952887278</v>
      </c>
      <c r="G822" s="123">
        <v>102</v>
      </c>
      <c r="H822" s="122">
        <v>1158246683</v>
      </c>
      <c r="I822" s="121">
        <f t="shared" si="12"/>
        <v>0.55737704918032782</v>
      </c>
    </row>
    <row r="823" spans="2:9" ht="13.5" thickBot="1" x14ac:dyDescent="0.25">
      <c r="B823" s="267"/>
      <c r="C823" s="127">
        <v>52411</v>
      </c>
      <c r="D823" s="126" t="s">
        <v>494</v>
      </c>
      <c r="E823" s="125">
        <v>311</v>
      </c>
      <c r="F823" s="124">
        <v>3898274442</v>
      </c>
      <c r="G823" s="123">
        <v>281</v>
      </c>
      <c r="H823" s="122">
        <v>3300185414</v>
      </c>
      <c r="I823" s="121">
        <f t="shared" si="12"/>
        <v>0.47466216216216217</v>
      </c>
    </row>
    <row r="824" spans="2:9" ht="13.5" thickBot="1" x14ac:dyDescent="0.25">
      <c r="B824" s="267"/>
      <c r="C824" s="127">
        <v>52418</v>
      </c>
      <c r="D824" s="126" t="s">
        <v>889</v>
      </c>
      <c r="E824" s="125">
        <v>117</v>
      </c>
      <c r="F824" s="124">
        <v>1881969585</v>
      </c>
      <c r="G824" s="123">
        <v>73</v>
      </c>
      <c r="H824" s="122">
        <v>1217082025</v>
      </c>
      <c r="I824" s="121">
        <f t="shared" si="12"/>
        <v>0.38421052631578945</v>
      </c>
    </row>
    <row r="825" spans="2:9" ht="13.5" thickBot="1" x14ac:dyDescent="0.25">
      <c r="B825" s="267"/>
      <c r="C825" s="127">
        <v>52427</v>
      </c>
      <c r="D825" s="126" t="s">
        <v>1041</v>
      </c>
      <c r="E825" s="125">
        <v>36</v>
      </c>
      <c r="F825" s="124">
        <v>438572988</v>
      </c>
      <c r="G825" s="123">
        <v>33</v>
      </c>
      <c r="H825" s="122">
        <v>412067109</v>
      </c>
      <c r="I825" s="121">
        <f t="shared" si="12"/>
        <v>0.47826086956521741</v>
      </c>
    </row>
    <row r="826" spans="2:9" ht="13.5" thickBot="1" x14ac:dyDescent="0.25">
      <c r="B826" s="267"/>
      <c r="C826" s="127">
        <v>52435</v>
      </c>
      <c r="D826" s="126" t="s">
        <v>495</v>
      </c>
      <c r="E826" s="125">
        <v>93</v>
      </c>
      <c r="F826" s="124">
        <v>1436094870</v>
      </c>
      <c r="G826" s="123">
        <v>114</v>
      </c>
      <c r="H826" s="122">
        <v>1792625016</v>
      </c>
      <c r="I826" s="121">
        <f t="shared" si="12"/>
        <v>0.55072463768115942</v>
      </c>
    </row>
    <row r="827" spans="2:9" ht="13.5" thickBot="1" x14ac:dyDescent="0.25">
      <c r="B827" s="267"/>
      <c r="C827" s="127">
        <v>52473</v>
      </c>
      <c r="D827" s="126" t="s">
        <v>953</v>
      </c>
      <c r="E827" s="134">
        <v>73</v>
      </c>
      <c r="F827" s="124">
        <v>685114186</v>
      </c>
      <c r="G827" s="123">
        <v>63</v>
      </c>
      <c r="H827" s="122">
        <v>686104770</v>
      </c>
      <c r="I827" s="121">
        <f t="shared" si="12"/>
        <v>0.46323529411764708</v>
      </c>
    </row>
    <row r="828" spans="2:9" ht="13.5" thickBot="1" x14ac:dyDescent="0.25">
      <c r="B828" s="267"/>
      <c r="C828" s="127">
        <v>52480</v>
      </c>
      <c r="D828" s="126" t="s">
        <v>62</v>
      </c>
      <c r="E828" s="125">
        <v>24</v>
      </c>
      <c r="F828" s="124">
        <v>340957000</v>
      </c>
      <c r="G828" s="123">
        <v>24</v>
      </c>
      <c r="H828" s="122">
        <v>575314266</v>
      </c>
      <c r="I828" s="121">
        <f t="shared" si="12"/>
        <v>0.5</v>
      </c>
    </row>
    <row r="829" spans="2:9" ht="13.5" thickBot="1" x14ac:dyDescent="0.25">
      <c r="B829" s="267"/>
      <c r="C829" s="127">
        <v>52490</v>
      </c>
      <c r="D829" s="126" t="s">
        <v>496</v>
      </c>
      <c r="E829" s="125">
        <v>158</v>
      </c>
      <c r="F829" s="124">
        <v>2257406185</v>
      </c>
      <c r="G829" s="123">
        <v>86</v>
      </c>
      <c r="H829" s="122">
        <v>1276102000</v>
      </c>
      <c r="I829" s="121">
        <f t="shared" si="12"/>
        <v>0.35245901639344263</v>
      </c>
    </row>
    <row r="830" spans="2:9" ht="13.5" thickBot="1" x14ac:dyDescent="0.25">
      <c r="B830" s="267"/>
      <c r="C830" s="127">
        <v>52506</v>
      </c>
      <c r="D830" s="126" t="s">
        <v>497</v>
      </c>
      <c r="E830" s="125">
        <v>153</v>
      </c>
      <c r="F830" s="124">
        <v>3573379802</v>
      </c>
      <c r="G830" s="123">
        <v>76</v>
      </c>
      <c r="H830" s="122">
        <v>1579070799</v>
      </c>
      <c r="I830" s="121">
        <f t="shared" si="12"/>
        <v>0.33187772925764192</v>
      </c>
    </row>
    <row r="831" spans="2:9" ht="13.5" thickBot="1" x14ac:dyDescent="0.25">
      <c r="B831" s="267"/>
      <c r="C831" s="127">
        <v>52001</v>
      </c>
      <c r="D831" s="126" t="s">
        <v>473</v>
      </c>
      <c r="E831" s="125">
        <v>803</v>
      </c>
      <c r="F831" s="124">
        <v>11247905231</v>
      </c>
      <c r="G831" s="123">
        <v>832</v>
      </c>
      <c r="H831" s="122">
        <v>10902719296</v>
      </c>
      <c r="I831" s="121">
        <f t="shared" si="12"/>
        <v>0.50886850152905194</v>
      </c>
    </row>
    <row r="832" spans="2:9" ht="13.5" thickBot="1" x14ac:dyDescent="0.25">
      <c r="B832" s="267"/>
      <c r="C832" s="127">
        <v>52540</v>
      </c>
      <c r="D832" s="126" t="s">
        <v>498</v>
      </c>
      <c r="E832" s="125">
        <v>254</v>
      </c>
      <c r="F832" s="124">
        <v>3341567689</v>
      </c>
      <c r="G832" s="123">
        <v>205</v>
      </c>
      <c r="H832" s="122">
        <v>2844733793</v>
      </c>
      <c r="I832" s="121">
        <f t="shared" si="12"/>
        <v>0.44662309368191722</v>
      </c>
    </row>
    <row r="833" spans="2:9" ht="13.5" thickBot="1" x14ac:dyDescent="0.25">
      <c r="B833" s="267"/>
      <c r="C833" s="127">
        <v>52560</v>
      </c>
      <c r="D833" s="126" t="s">
        <v>499</v>
      </c>
      <c r="E833" s="125">
        <v>463</v>
      </c>
      <c r="F833" s="124">
        <v>8163902316</v>
      </c>
      <c r="G833" s="123">
        <v>338</v>
      </c>
      <c r="H833" s="122">
        <v>5702560013</v>
      </c>
      <c r="I833" s="121">
        <f t="shared" si="12"/>
        <v>0.42197253433208487</v>
      </c>
    </row>
    <row r="834" spans="2:9" ht="13.5" thickBot="1" x14ac:dyDescent="0.25">
      <c r="B834" s="267"/>
      <c r="C834" s="127">
        <v>52565</v>
      </c>
      <c r="D834" s="126" t="s">
        <v>1036</v>
      </c>
      <c r="E834" s="125">
        <v>38</v>
      </c>
      <c r="F834" s="124">
        <v>535435881</v>
      </c>
      <c r="G834" s="123">
        <v>32</v>
      </c>
      <c r="H834" s="122">
        <v>452342406</v>
      </c>
      <c r="I834" s="121">
        <f t="shared" si="12"/>
        <v>0.45714285714285713</v>
      </c>
    </row>
    <row r="835" spans="2:9" ht="13.5" thickBot="1" x14ac:dyDescent="0.25">
      <c r="B835" s="267"/>
      <c r="C835" s="127">
        <v>52573</v>
      </c>
      <c r="D835" s="126" t="s">
        <v>500</v>
      </c>
      <c r="E835" s="125">
        <v>202</v>
      </c>
      <c r="F835" s="124">
        <v>2941276224</v>
      </c>
      <c r="G835" s="123">
        <v>182</v>
      </c>
      <c r="H835" s="122">
        <v>2517440001</v>
      </c>
      <c r="I835" s="121">
        <f t="shared" si="12"/>
        <v>0.47395833333333331</v>
      </c>
    </row>
    <row r="836" spans="2:9" ht="13.5" thickBot="1" x14ac:dyDescent="0.25">
      <c r="B836" s="267"/>
      <c r="C836" s="127">
        <v>52585</v>
      </c>
      <c r="D836" s="126" t="s">
        <v>501</v>
      </c>
      <c r="E836" s="125">
        <v>386</v>
      </c>
      <c r="F836" s="124">
        <v>7988268569</v>
      </c>
      <c r="G836" s="123">
        <v>281</v>
      </c>
      <c r="H836" s="122">
        <v>5816080633</v>
      </c>
      <c r="I836" s="121">
        <f t="shared" si="12"/>
        <v>0.42128935532233885</v>
      </c>
    </row>
    <row r="837" spans="2:9" ht="13.5" thickBot="1" x14ac:dyDescent="0.25">
      <c r="B837" s="267"/>
      <c r="C837" s="127">
        <v>52612</v>
      </c>
      <c r="D837" s="126" t="s">
        <v>502</v>
      </c>
      <c r="E837" s="125">
        <v>140</v>
      </c>
      <c r="F837" s="124">
        <v>2014836902</v>
      </c>
      <c r="G837" s="123">
        <v>134</v>
      </c>
      <c r="H837" s="122">
        <v>2136204316</v>
      </c>
      <c r="I837" s="121">
        <f t="shared" si="12"/>
        <v>0.48905109489051096</v>
      </c>
    </row>
    <row r="838" spans="2:9" ht="13.5" thickBot="1" x14ac:dyDescent="0.25">
      <c r="B838" s="267"/>
      <c r="C838" s="127">
        <v>52621</v>
      </c>
      <c r="D838" s="126" t="s">
        <v>951</v>
      </c>
      <c r="E838" s="125">
        <v>190</v>
      </c>
      <c r="F838" s="124">
        <v>1990600742</v>
      </c>
      <c r="G838" s="123">
        <v>116</v>
      </c>
      <c r="H838" s="122">
        <v>1305136000</v>
      </c>
      <c r="I838" s="121">
        <f t="shared" si="12"/>
        <v>0.37908496732026142</v>
      </c>
    </row>
    <row r="839" spans="2:9" ht="13.5" thickBot="1" x14ac:dyDescent="0.25">
      <c r="B839" s="267"/>
      <c r="C839" s="127">
        <v>52678</v>
      </c>
      <c r="D839" s="126" t="s">
        <v>503</v>
      </c>
      <c r="E839" s="125">
        <v>349</v>
      </c>
      <c r="F839" s="124">
        <v>5056721956</v>
      </c>
      <c r="G839" s="123">
        <v>275</v>
      </c>
      <c r="H839" s="122">
        <v>3983074743</v>
      </c>
      <c r="I839" s="121">
        <f t="shared" si="12"/>
        <v>0.44070512820512819</v>
      </c>
    </row>
    <row r="840" spans="2:9" ht="13.5" thickBot="1" x14ac:dyDescent="0.25">
      <c r="B840" s="267"/>
      <c r="C840" s="127">
        <v>52835</v>
      </c>
      <c r="D840" s="126" t="s">
        <v>512</v>
      </c>
      <c r="E840" s="125">
        <v>276</v>
      </c>
      <c r="F840" s="124">
        <v>3767819127</v>
      </c>
      <c r="G840" s="123">
        <v>225</v>
      </c>
      <c r="H840" s="122">
        <v>3082124975</v>
      </c>
      <c r="I840" s="121">
        <f t="shared" si="12"/>
        <v>0.44910179640718562</v>
      </c>
    </row>
    <row r="841" spans="2:9" ht="13.5" thickBot="1" x14ac:dyDescent="0.25">
      <c r="B841" s="267"/>
      <c r="C841" s="127">
        <v>52685</v>
      </c>
      <c r="D841" s="126" t="s">
        <v>362</v>
      </c>
      <c r="E841" s="125">
        <v>137</v>
      </c>
      <c r="F841" s="124">
        <v>1783840892</v>
      </c>
      <c r="G841" s="123">
        <v>119</v>
      </c>
      <c r="H841" s="122">
        <v>1444118675</v>
      </c>
      <c r="I841" s="121">
        <f t="shared" si="12"/>
        <v>0.46484375</v>
      </c>
    </row>
    <row r="842" spans="2:9" ht="13.5" thickBot="1" x14ac:dyDescent="0.25">
      <c r="B842" s="267"/>
      <c r="C842" s="127">
        <v>52687</v>
      </c>
      <c r="D842" s="126" t="s">
        <v>505</v>
      </c>
      <c r="E842" s="125">
        <v>730</v>
      </c>
      <c r="F842" s="124">
        <v>8764065882</v>
      </c>
      <c r="G842" s="123">
        <v>466</v>
      </c>
      <c r="H842" s="122">
        <v>5402867791</v>
      </c>
      <c r="I842" s="121">
        <f t="shared" si="12"/>
        <v>0.38963210702341139</v>
      </c>
    </row>
    <row r="843" spans="2:9" ht="13.5" thickBot="1" x14ac:dyDescent="0.25">
      <c r="B843" s="267"/>
      <c r="C843" s="127">
        <v>52693</v>
      </c>
      <c r="D843" s="126" t="s">
        <v>131</v>
      </c>
      <c r="E843" s="125">
        <v>317</v>
      </c>
      <c r="F843" s="124">
        <v>3298803670</v>
      </c>
      <c r="G843" s="123">
        <v>216</v>
      </c>
      <c r="H843" s="122">
        <v>2078009193</v>
      </c>
      <c r="I843" s="121">
        <f t="shared" si="12"/>
        <v>0.40525328330206378</v>
      </c>
    </row>
    <row r="844" spans="2:9" ht="13.5" thickBot="1" x14ac:dyDescent="0.25">
      <c r="B844" s="267"/>
      <c r="C844" s="127">
        <v>52694</v>
      </c>
      <c r="D844" s="126" t="s">
        <v>506</v>
      </c>
      <c r="E844" s="125">
        <v>114</v>
      </c>
      <c r="F844" s="124">
        <v>1505250342</v>
      </c>
      <c r="G844" s="123">
        <v>84</v>
      </c>
      <c r="H844" s="122">
        <v>1113746026</v>
      </c>
      <c r="I844" s="121">
        <f t="shared" si="12"/>
        <v>0.42424242424242425</v>
      </c>
    </row>
    <row r="845" spans="2:9" ht="13.5" thickBot="1" x14ac:dyDescent="0.25">
      <c r="B845" s="267"/>
      <c r="C845" s="127">
        <v>52683</v>
      </c>
      <c r="D845" s="126" t="s">
        <v>504</v>
      </c>
      <c r="E845" s="125">
        <v>402</v>
      </c>
      <c r="F845" s="124">
        <v>5041979133</v>
      </c>
      <c r="G845" s="123">
        <v>475</v>
      </c>
      <c r="H845" s="122">
        <v>5293173281</v>
      </c>
      <c r="I845" s="121">
        <f t="shared" si="12"/>
        <v>0.54161915621436718</v>
      </c>
    </row>
    <row r="846" spans="2:9" ht="13.5" thickBot="1" x14ac:dyDescent="0.25">
      <c r="B846" s="267"/>
      <c r="C846" s="127">
        <v>52696</v>
      </c>
      <c r="D846" s="126" t="s">
        <v>507</v>
      </c>
      <c r="E846" s="125">
        <v>116</v>
      </c>
      <c r="F846" s="124">
        <v>1716700800</v>
      </c>
      <c r="G846" s="123">
        <v>109</v>
      </c>
      <c r="H846" s="122">
        <v>1702128875</v>
      </c>
      <c r="I846" s="121">
        <f t="shared" ref="I846:I909" si="13">+G846/(G846+E846)</f>
        <v>0.48444444444444446</v>
      </c>
    </row>
    <row r="847" spans="2:9" ht="13.5" thickBot="1" x14ac:dyDescent="0.25">
      <c r="B847" s="267"/>
      <c r="C847" s="127">
        <v>52699</v>
      </c>
      <c r="D847" s="126" t="s">
        <v>508</v>
      </c>
      <c r="E847" s="125">
        <v>98</v>
      </c>
      <c r="F847" s="124">
        <v>1782065831</v>
      </c>
      <c r="G847" s="123">
        <v>67</v>
      </c>
      <c r="H847" s="122">
        <v>1018122831</v>
      </c>
      <c r="I847" s="121">
        <f t="shared" si="13"/>
        <v>0.40606060606060607</v>
      </c>
    </row>
    <row r="848" spans="2:9" ht="13.5" thickBot="1" x14ac:dyDescent="0.25">
      <c r="B848" s="267"/>
      <c r="C848" s="127">
        <v>52720</v>
      </c>
      <c r="D848" s="126" t="s">
        <v>509</v>
      </c>
      <c r="E848" s="125">
        <v>72</v>
      </c>
      <c r="F848" s="124">
        <v>1576841512</v>
      </c>
      <c r="G848" s="123">
        <v>72</v>
      </c>
      <c r="H848" s="122">
        <v>1263975678</v>
      </c>
      <c r="I848" s="121">
        <f t="shared" si="13"/>
        <v>0.5</v>
      </c>
    </row>
    <row r="849" spans="2:9" ht="13.5" thickBot="1" x14ac:dyDescent="0.25">
      <c r="B849" s="267"/>
      <c r="C849" s="127">
        <v>52786</v>
      </c>
      <c r="D849" s="126" t="s">
        <v>510</v>
      </c>
      <c r="E849" s="125">
        <v>349</v>
      </c>
      <c r="F849" s="124">
        <v>3705683493</v>
      </c>
      <c r="G849" s="123">
        <v>246</v>
      </c>
      <c r="H849" s="122">
        <v>2342004883</v>
      </c>
      <c r="I849" s="121">
        <f t="shared" si="13"/>
        <v>0.41344537815126048</v>
      </c>
    </row>
    <row r="850" spans="2:9" ht="13.5" thickBot="1" x14ac:dyDescent="0.25">
      <c r="B850" s="267"/>
      <c r="C850" s="127">
        <v>52788</v>
      </c>
      <c r="D850" s="126" t="s">
        <v>511</v>
      </c>
      <c r="E850" s="125">
        <v>240</v>
      </c>
      <c r="F850" s="124">
        <v>3539961568</v>
      </c>
      <c r="G850" s="123">
        <v>183</v>
      </c>
      <c r="H850" s="122">
        <v>2588122283</v>
      </c>
      <c r="I850" s="121">
        <f t="shared" si="13"/>
        <v>0.43262411347517732</v>
      </c>
    </row>
    <row r="851" spans="2:9" ht="13.5" thickBot="1" x14ac:dyDescent="0.25">
      <c r="B851" s="267"/>
      <c r="C851" s="127">
        <v>52838</v>
      </c>
      <c r="D851" s="126" t="s">
        <v>513</v>
      </c>
      <c r="E851" s="125">
        <v>565</v>
      </c>
      <c r="F851" s="124">
        <v>11557881467</v>
      </c>
      <c r="G851" s="123">
        <v>483</v>
      </c>
      <c r="H851" s="122">
        <v>8148160285</v>
      </c>
      <c r="I851" s="121">
        <f t="shared" si="13"/>
        <v>0.46087786259541985</v>
      </c>
    </row>
    <row r="852" spans="2:9" ht="13.5" thickBot="1" x14ac:dyDescent="0.25">
      <c r="B852" s="268"/>
      <c r="C852" s="127">
        <v>52885</v>
      </c>
      <c r="D852" s="126" t="s">
        <v>514</v>
      </c>
      <c r="E852" s="125">
        <v>145</v>
      </c>
      <c r="F852" s="124">
        <v>1936062569</v>
      </c>
      <c r="G852" s="123">
        <v>110</v>
      </c>
      <c r="H852" s="122">
        <v>1633271908</v>
      </c>
      <c r="I852" s="121">
        <f t="shared" si="13"/>
        <v>0.43137254901960786</v>
      </c>
    </row>
    <row r="853" spans="2:9" ht="13.5" thickBot="1" x14ac:dyDescent="0.25">
      <c r="B853" s="266" t="s">
        <v>515</v>
      </c>
      <c r="C853" s="269" t="s">
        <v>1001</v>
      </c>
      <c r="D853" s="270"/>
      <c r="E853" s="133">
        <v>6971</v>
      </c>
      <c r="F853" s="132">
        <v>110785060874</v>
      </c>
      <c r="G853" s="131">
        <v>3481</v>
      </c>
      <c r="H853" s="130">
        <v>55484183252</v>
      </c>
      <c r="I853" s="129">
        <f t="shared" si="13"/>
        <v>0.33304630692690396</v>
      </c>
    </row>
    <row r="854" spans="2:9" ht="13.5" thickBot="1" x14ac:dyDescent="0.25">
      <c r="B854" s="267"/>
      <c r="C854" s="127">
        <v>54003</v>
      </c>
      <c r="D854" s="126" t="s">
        <v>517</v>
      </c>
      <c r="E854" s="125">
        <v>359</v>
      </c>
      <c r="F854" s="124">
        <v>5920711667</v>
      </c>
      <c r="G854" s="123">
        <v>113</v>
      </c>
      <c r="H854" s="122">
        <v>2030256562</v>
      </c>
      <c r="I854" s="121">
        <f t="shared" si="13"/>
        <v>0.23940677966101695</v>
      </c>
    </row>
    <row r="855" spans="2:9" ht="13.5" thickBot="1" x14ac:dyDescent="0.25">
      <c r="B855" s="267"/>
      <c r="C855" s="127">
        <v>54051</v>
      </c>
      <c r="D855" s="126" t="s">
        <v>518</v>
      </c>
      <c r="E855" s="125">
        <v>230</v>
      </c>
      <c r="F855" s="124">
        <v>2736137593</v>
      </c>
      <c r="G855" s="123">
        <v>115</v>
      </c>
      <c r="H855" s="122">
        <v>1422309279</v>
      </c>
      <c r="I855" s="121">
        <f t="shared" si="13"/>
        <v>0.33333333333333331</v>
      </c>
    </row>
    <row r="856" spans="2:9" ht="13.5" thickBot="1" x14ac:dyDescent="0.25">
      <c r="B856" s="267"/>
      <c r="C856" s="127">
        <v>54099</v>
      </c>
      <c r="D856" s="126" t="s">
        <v>833</v>
      </c>
      <c r="E856" s="125">
        <v>47</v>
      </c>
      <c r="F856" s="124">
        <v>546757159</v>
      </c>
      <c r="G856" s="123">
        <v>55</v>
      </c>
      <c r="H856" s="122">
        <v>718421748</v>
      </c>
      <c r="I856" s="121">
        <f t="shared" si="13"/>
        <v>0.53921568627450978</v>
      </c>
    </row>
    <row r="857" spans="2:9" ht="13.5" thickBot="1" x14ac:dyDescent="0.25">
      <c r="B857" s="267"/>
      <c r="C857" s="127">
        <v>54109</v>
      </c>
      <c r="D857" s="126" t="s">
        <v>834</v>
      </c>
      <c r="E857" s="125">
        <v>80</v>
      </c>
      <c r="F857" s="124">
        <v>1407981163</v>
      </c>
      <c r="G857" s="123">
        <v>19</v>
      </c>
      <c r="H857" s="122">
        <v>367759265</v>
      </c>
      <c r="I857" s="121">
        <f t="shared" si="13"/>
        <v>0.19191919191919191</v>
      </c>
    </row>
    <row r="858" spans="2:9" ht="13.5" thickBot="1" x14ac:dyDescent="0.25">
      <c r="B858" s="267"/>
      <c r="C858" s="127">
        <v>54128</v>
      </c>
      <c r="D858" s="126" t="s">
        <v>519</v>
      </c>
      <c r="E858" s="125">
        <v>208</v>
      </c>
      <c r="F858" s="124">
        <v>3186729566</v>
      </c>
      <c r="G858" s="123">
        <v>92</v>
      </c>
      <c r="H858" s="122">
        <v>1676706432</v>
      </c>
      <c r="I858" s="121">
        <f t="shared" si="13"/>
        <v>0.30666666666666664</v>
      </c>
    </row>
    <row r="859" spans="2:9" ht="13.5" thickBot="1" x14ac:dyDescent="0.25">
      <c r="B859" s="267"/>
      <c r="C859" s="127">
        <v>54125</v>
      </c>
      <c r="D859" s="126" t="s">
        <v>835</v>
      </c>
      <c r="E859" s="125">
        <v>98</v>
      </c>
      <c r="F859" s="124">
        <v>1552912649</v>
      </c>
      <c r="G859" s="123">
        <v>61</v>
      </c>
      <c r="H859" s="122">
        <v>883238617</v>
      </c>
      <c r="I859" s="121">
        <f t="shared" si="13"/>
        <v>0.38364779874213839</v>
      </c>
    </row>
    <row r="860" spans="2:9" ht="13.5" thickBot="1" x14ac:dyDescent="0.25">
      <c r="B860" s="267"/>
      <c r="C860" s="127">
        <v>54172</v>
      </c>
      <c r="D860" s="126" t="s">
        <v>520</v>
      </c>
      <c r="E860" s="125">
        <v>95</v>
      </c>
      <c r="F860" s="124">
        <v>914693499</v>
      </c>
      <c r="G860" s="123">
        <v>87</v>
      </c>
      <c r="H860" s="122">
        <v>786585828</v>
      </c>
      <c r="I860" s="121">
        <f t="shared" si="13"/>
        <v>0.47802197802197804</v>
      </c>
    </row>
    <row r="861" spans="2:9" ht="13.5" thickBot="1" x14ac:dyDescent="0.25">
      <c r="B861" s="267"/>
      <c r="C861" s="127">
        <v>54174</v>
      </c>
      <c r="D861" s="126" t="s">
        <v>521</v>
      </c>
      <c r="E861" s="125">
        <v>350</v>
      </c>
      <c r="F861" s="124">
        <v>6024822285</v>
      </c>
      <c r="G861" s="123">
        <v>186</v>
      </c>
      <c r="H861" s="122">
        <v>3014860415</v>
      </c>
      <c r="I861" s="121">
        <f t="shared" si="13"/>
        <v>0.34701492537313433</v>
      </c>
    </row>
    <row r="862" spans="2:9" ht="13.5" thickBot="1" x14ac:dyDescent="0.25">
      <c r="B862" s="267"/>
      <c r="C862" s="127">
        <v>54206</v>
      </c>
      <c r="D862" s="126" t="s">
        <v>836</v>
      </c>
      <c r="E862" s="125">
        <v>324</v>
      </c>
      <c r="F862" s="124">
        <v>5053205842</v>
      </c>
      <c r="G862" s="123">
        <v>118</v>
      </c>
      <c r="H862" s="122">
        <v>1797060747</v>
      </c>
      <c r="I862" s="121">
        <f t="shared" si="13"/>
        <v>0.2669683257918552</v>
      </c>
    </row>
    <row r="863" spans="2:9" ht="13.5" thickBot="1" x14ac:dyDescent="0.25">
      <c r="B863" s="267"/>
      <c r="C863" s="127">
        <v>54223</v>
      </c>
      <c r="D863" s="126" t="s">
        <v>837</v>
      </c>
      <c r="E863" s="125">
        <v>207</v>
      </c>
      <c r="F863" s="124">
        <v>2164565398</v>
      </c>
      <c r="G863" s="123">
        <v>95</v>
      </c>
      <c r="H863" s="122">
        <v>978967673</v>
      </c>
      <c r="I863" s="121">
        <f t="shared" si="13"/>
        <v>0.31456953642384106</v>
      </c>
    </row>
    <row r="864" spans="2:9" ht="13.5" thickBot="1" x14ac:dyDescent="0.25">
      <c r="B864" s="267"/>
      <c r="C864" s="127">
        <v>54239</v>
      </c>
      <c r="D864" s="126" t="s">
        <v>1040</v>
      </c>
      <c r="E864" s="134">
        <v>59</v>
      </c>
      <c r="F864" s="124">
        <v>642906515</v>
      </c>
      <c r="G864" s="123">
        <v>45</v>
      </c>
      <c r="H864" s="122">
        <v>520511701</v>
      </c>
      <c r="I864" s="121">
        <f t="shared" si="13"/>
        <v>0.43269230769230771</v>
      </c>
    </row>
    <row r="865" spans="2:9" ht="13.5" thickBot="1" x14ac:dyDescent="0.25">
      <c r="B865" s="267"/>
      <c r="C865" s="127">
        <v>54245</v>
      </c>
      <c r="D865" s="126" t="s">
        <v>522</v>
      </c>
      <c r="E865" s="125">
        <v>289</v>
      </c>
      <c r="F865" s="124">
        <v>4586746730</v>
      </c>
      <c r="G865" s="123">
        <v>152</v>
      </c>
      <c r="H865" s="122">
        <v>2562371423</v>
      </c>
      <c r="I865" s="121">
        <f t="shared" si="13"/>
        <v>0.34467120181405897</v>
      </c>
    </row>
    <row r="866" spans="2:9" ht="13.5" thickBot="1" x14ac:dyDescent="0.25">
      <c r="B866" s="267"/>
      <c r="C866" s="127">
        <v>54250</v>
      </c>
      <c r="D866" s="126" t="s">
        <v>838</v>
      </c>
      <c r="E866" s="125">
        <v>116</v>
      </c>
      <c r="F866" s="124">
        <v>2219232356</v>
      </c>
      <c r="G866" s="123">
        <v>45</v>
      </c>
      <c r="H866" s="122">
        <v>852036751</v>
      </c>
      <c r="I866" s="121">
        <f t="shared" si="13"/>
        <v>0.27950310559006208</v>
      </c>
    </row>
    <row r="867" spans="2:9" ht="13.5" thickBot="1" x14ac:dyDescent="0.25">
      <c r="B867" s="267"/>
      <c r="C867" s="127">
        <v>54261</v>
      </c>
      <c r="D867" s="126" t="s">
        <v>523</v>
      </c>
      <c r="E867" s="125">
        <v>160</v>
      </c>
      <c r="F867" s="124">
        <v>3101447417</v>
      </c>
      <c r="G867" s="123">
        <v>73</v>
      </c>
      <c r="H867" s="122">
        <v>1739347876</v>
      </c>
      <c r="I867" s="121">
        <f t="shared" si="13"/>
        <v>0.31330472103004292</v>
      </c>
    </row>
    <row r="868" spans="2:9" ht="13.5" thickBot="1" x14ac:dyDescent="0.25">
      <c r="B868" s="267"/>
      <c r="C868" s="127">
        <v>54313</v>
      </c>
      <c r="D868" s="126" t="s">
        <v>524</v>
      </c>
      <c r="E868" s="125">
        <v>110</v>
      </c>
      <c r="F868" s="124">
        <v>1399735504</v>
      </c>
      <c r="G868" s="123">
        <v>63</v>
      </c>
      <c r="H868" s="122">
        <v>648415631</v>
      </c>
      <c r="I868" s="121">
        <f t="shared" si="13"/>
        <v>0.36416184971098264</v>
      </c>
    </row>
    <row r="869" spans="2:9" ht="13.5" thickBot="1" x14ac:dyDescent="0.25">
      <c r="B869" s="267"/>
      <c r="C869" s="127">
        <v>54344</v>
      </c>
      <c r="D869" s="126" t="s">
        <v>525</v>
      </c>
      <c r="E869" s="125">
        <v>365</v>
      </c>
      <c r="F869" s="124">
        <v>4054979599</v>
      </c>
      <c r="G869" s="123">
        <v>127</v>
      </c>
      <c r="H869" s="122">
        <v>1485136978</v>
      </c>
      <c r="I869" s="121">
        <f t="shared" si="13"/>
        <v>0.258130081300813</v>
      </c>
    </row>
    <row r="870" spans="2:9" ht="13.5" thickBot="1" x14ac:dyDescent="0.25">
      <c r="B870" s="267"/>
      <c r="C870" s="127">
        <v>54347</v>
      </c>
      <c r="D870" s="126" t="s">
        <v>1003</v>
      </c>
      <c r="E870" s="125">
        <v>119</v>
      </c>
      <c r="F870" s="124">
        <v>1222367930</v>
      </c>
      <c r="G870" s="123">
        <v>77</v>
      </c>
      <c r="H870" s="122">
        <v>662256765</v>
      </c>
      <c r="I870" s="121">
        <f t="shared" si="13"/>
        <v>0.39285714285714285</v>
      </c>
    </row>
    <row r="871" spans="2:9" ht="13.5" thickBot="1" x14ac:dyDescent="0.25">
      <c r="B871" s="267"/>
      <c r="C871" s="127">
        <v>54385</v>
      </c>
      <c r="D871" s="126" t="s">
        <v>840</v>
      </c>
      <c r="E871" s="125">
        <v>165</v>
      </c>
      <c r="F871" s="124">
        <v>2572072329</v>
      </c>
      <c r="G871" s="123">
        <v>119</v>
      </c>
      <c r="H871" s="122">
        <v>1995964929</v>
      </c>
      <c r="I871" s="121">
        <f t="shared" si="13"/>
        <v>0.41901408450704225</v>
      </c>
    </row>
    <row r="872" spans="2:9" ht="13.5" thickBot="1" x14ac:dyDescent="0.25">
      <c r="B872" s="267"/>
      <c r="C872" s="127">
        <v>54398</v>
      </c>
      <c r="D872" s="126" t="s">
        <v>526</v>
      </c>
      <c r="E872" s="125">
        <v>121</v>
      </c>
      <c r="F872" s="124">
        <v>1938469510</v>
      </c>
      <c r="G872" s="123">
        <v>54</v>
      </c>
      <c r="H872" s="122">
        <v>784301744</v>
      </c>
      <c r="I872" s="121">
        <f t="shared" si="13"/>
        <v>0.30857142857142855</v>
      </c>
    </row>
    <row r="873" spans="2:9" ht="13.5" thickBot="1" x14ac:dyDescent="0.25">
      <c r="B873" s="267"/>
      <c r="C873" s="127">
        <v>54377</v>
      </c>
      <c r="D873" s="126" t="s">
        <v>839</v>
      </c>
      <c r="E873" s="125">
        <v>189</v>
      </c>
      <c r="F873" s="124">
        <v>2022965454</v>
      </c>
      <c r="G873" s="123">
        <v>91</v>
      </c>
      <c r="H873" s="122">
        <v>938438738</v>
      </c>
      <c r="I873" s="121">
        <f t="shared" si="13"/>
        <v>0.32500000000000001</v>
      </c>
    </row>
    <row r="874" spans="2:9" ht="13.5" thickBot="1" x14ac:dyDescent="0.25">
      <c r="B874" s="267"/>
      <c r="C874" s="127">
        <v>54405</v>
      </c>
      <c r="D874" s="126" t="s">
        <v>841</v>
      </c>
      <c r="E874" s="125">
        <v>47</v>
      </c>
      <c r="F874" s="124">
        <v>471472253</v>
      </c>
      <c r="G874" s="123">
        <v>59</v>
      </c>
      <c r="H874" s="122">
        <v>406481697</v>
      </c>
      <c r="I874" s="121">
        <f t="shared" si="13"/>
        <v>0.55660377358490565</v>
      </c>
    </row>
    <row r="875" spans="2:9" ht="13.5" thickBot="1" x14ac:dyDescent="0.25">
      <c r="B875" s="267"/>
      <c r="C875" s="127">
        <v>54418</v>
      </c>
      <c r="D875" s="126" t="s">
        <v>527</v>
      </c>
      <c r="E875" s="125">
        <v>83</v>
      </c>
      <c r="F875" s="124">
        <v>1270401570</v>
      </c>
      <c r="G875" s="123">
        <v>70</v>
      </c>
      <c r="H875" s="122">
        <v>1037626903</v>
      </c>
      <c r="I875" s="121">
        <f t="shared" si="13"/>
        <v>0.45751633986928103</v>
      </c>
    </row>
    <row r="876" spans="2:9" ht="13.5" thickBot="1" x14ac:dyDescent="0.25">
      <c r="B876" s="267"/>
      <c r="C876" s="127">
        <v>54480</v>
      </c>
      <c r="D876" s="126" t="s">
        <v>528</v>
      </c>
      <c r="E876" s="125">
        <v>147</v>
      </c>
      <c r="F876" s="124">
        <v>2653928607</v>
      </c>
      <c r="G876" s="123">
        <v>92</v>
      </c>
      <c r="H876" s="122">
        <v>1423642943</v>
      </c>
      <c r="I876" s="121">
        <f t="shared" si="13"/>
        <v>0.38493723849372385</v>
      </c>
    </row>
    <row r="877" spans="2:9" ht="13.5" thickBot="1" x14ac:dyDescent="0.25">
      <c r="B877" s="267"/>
      <c r="C877" s="127">
        <v>54498</v>
      </c>
      <c r="D877" s="126" t="s">
        <v>842</v>
      </c>
      <c r="E877" s="125">
        <v>247</v>
      </c>
      <c r="F877" s="124">
        <v>3649002700</v>
      </c>
      <c r="G877" s="123">
        <v>91</v>
      </c>
      <c r="H877" s="122">
        <v>1465658903</v>
      </c>
      <c r="I877" s="121">
        <f t="shared" si="13"/>
        <v>0.26923076923076922</v>
      </c>
    </row>
    <row r="878" spans="2:9" ht="13.5" thickBot="1" x14ac:dyDescent="0.25">
      <c r="B878" s="267"/>
      <c r="C878" s="127">
        <v>54518</v>
      </c>
      <c r="D878" s="126" t="s">
        <v>529</v>
      </c>
      <c r="E878" s="125">
        <v>190</v>
      </c>
      <c r="F878" s="124">
        <v>3012451553</v>
      </c>
      <c r="G878" s="123">
        <v>91</v>
      </c>
      <c r="H878" s="122">
        <v>1728011181</v>
      </c>
      <c r="I878" s="121">
        <f t="shared" si="13"/>
        <v>0.32384341637010677</v>
      </c>
    </row>
    <row r="879" spans="2:9" ht="13.5" thickBot="1" x14ac:dyDescent="0.25">
      <c r="B879" s="267"/>
      <c r="C879" s="127">
        <v>54520</v>
      </c>
      <c r="D879" s="126" t="s">
        <v>843</v>
      </c>
      <c r="E879" s="125">
        <v>65</v>
      </c>
      <c r="F879" s="124">
        <v>1389267953</v>
      </c>
      <c r="G879" s="123">
        <v>21</v>
      </c>
      <c r="H879" s="122">
        <v>428095731</v>
      </c>
      <c r="I879" s="121">
        <f t="shared" si="13"/>
        <v>0.2441860465116279</v>
      </c>
    </row>
    <row r="880" spans="2:9" ht="13.5" thickBot="1" x14ac:dyDescent="0.25">
      <c r="B880" s="267"/>
      <c r="C880" s="127">
        <v>54553</v>
      </c>
      <c r="D880" s="126" t="s">
        <v>530</v>
      </c>
      <c r="E880" s="125">
        <v>26</v>
      </c>
      <c r="F880" s="124">
        <v>536025644</v>
      </c>
      <c r="G880" s="123">
        <v>15</v>
      </c>
      <c r="H880" s="122">
        <v>222283936</v>
      </c>
      <c r="I880" s="121">
        <f t="shared" si="13"/>
        <v>0.36585365853658536</v>
      </c>
    </row>
    <row r="881" spans="2:9" ht="13.5" thickBot="1" x14ac:dyDescent="0.25">
      <c r="B881" s="267"/>
      <c r="C881" s="127">
        <v>54599</v>
      </c>
      <c r="D881" s="126" t="s">
        <v>844</v>
      </c>
      <c r="E881" s="125">
        <v>127</v>
      </c>
      <c r="F881" s="124">
        <v>1494964444</v>
      </c>
      <c r="G881" s="123">
        <v>83</v>
      </c>
      <c r="H881" s="122">
        <v>880621214</v>
      </c>
      <c r="I881" s="121">
        <f t="shared" si="13"/>
        <v>0.39523809523809522</v>
      </c>
    </row>
    <row r="882" spans="2:9" ht="13.5" thickBot="1" x14ac:dyDescent="0.25">
      <c r="B882" s="267"/>
      <c r="C882" s="127">
        <v>54660</v>
      </c>
      <c r="D882" s="126" t="s">
        <v>531</v>
      </c>
      <c r="E882" s="125">
        <v>125</v>
      </c>
      <c r="F882" s="124">
        <v>1969452464</v>
      </c>
      <c r="G882" s="123">
        <v>47</v>
      </c>
      <c r="H882" s="122">
        <v>908742852</v>
      </c>
      <c r="I882" s="121">
        <f t="shared" si="13"/>
        <v>0.27325581395348836</v>
      </c>
    </row>
    <row r="883" spans="2:9" ht="13.5" thickBot="1" x14ac:dyDescent="0.25">
      <c r="B883" s="267"/>
      <c r="C883" s="127">
        <v>54670</v>
      </c>
      <c r="D883" s="126" t="s">
        <v>845</v>
      </c>
      <c r="E883" s="125">
        <v>250</v>
      </c>
      <c r="F883" s="124">
        <v>3547035914</v>
      </c>
      <c r="G883" s="123">
        <v>89</v>
      </c>
      <c r="H883" s="122">
        <v>1167911123</v>
      </c>
      <c r="I883" s="121">
        <f t="shared" si="13"/>
        <v>0.26253687315634217</v>
      </c>
    </row>
    <row r="884" spans="2:9" ht="13.5" thickBot="1" x14ac:dyDescent="0.25">
      <c r="B884" s="267"/>
      <c r="C884" s="127">
        <v>54673</v>
      </c>
      <c r="D884" s="126" t="s">
        <v>363</v>
      </c>
      <c r="E884" s="125">
        <v>27</v>
      </c>
      <c r="F884" s="124">
        <v>389900660</v>
      </c>
      <c r="G884" s="123">
        <v>14</v>
      </c>
      <c r="H884" s="122">
        <v>226350288</v>
      </c>
      <c r="I884" s="121">
        <f t="shared" si="13"/>
        <v>0.34146341463414637</v>
      </c>
    </row>
    <row r="885" spans="2:9" ht="13.5" thickBot="1" x14ac:dyDescent="0.25">
      <c r="B885" s="267"/>
      <c r="C885" s="127">
        <v>54001</v>
      </c>
      <c r="D885" s="126" t="s">
        <v>516</v>
      </c>
      <c r="E885" s="125">
        <v>358</v>
      </c>
      <c r="F885" s="124">
        <v>8525362946</v>
      </c>
      <c r="G885" s="123">
        <v>207</v>
      </c>
      <c r="H885" s="122">
        <v>5298233546</v>
      </c>
      <c r="I885" s="121">
        <f t="shared" si="13"/>
        <v>0.36637168141592918</v>
      </c>
    </row>
    <row r="886" spans="2:9" ht="13.5" thickBot="1" x14ac:dyDescent="0.25">
      <c r="B886" s="267"/>
      <c r="C886" s="127">
        <v>54680</v>
      </c>
      <c r="D886" s="126" t="s">
        <v>726</v>
      </c>
      <c r="E886" s="125">
        <v>38</v>
      </c>
      <c r="F886" s="124">
        <v>747221461</v>
      </c>
      <c r="G886" s="128">
        <v>7</v>
      </c>
      <c r="H886" s="122">
        <v>97388642</v>
      </c>
      <c r="I886" s="121">
        <f t="shared" si="13"/>
        <v>0.15555555555555556</v>
      </c>
    </row>
    <row r="887" spans="2:9" ht="13.5" thickBot="1" x14ac:dyDescent="0.25">
      <c r="B887" s="267"/>
      <c r="C887" s="127">
        <v>54720</v>
      </c>
      <c r="D887" s="126" t="s">
        <v>846</v>
      </c>
      <c r="E887" s="125">
        <v>189</v>
      </c>
      <c r="F887" s="124">
        <v>3402460665</v>
      </c>
      <c r="G887" s="123">
        <v>77</v>
      </c>
      <c r="H887" s="122">
        <v>1517204384</v>
      </c>
      <c r="I887" s="121">
        <f t="shared" si="13"/>
        <v>0.28947368421052633</v>
      </c>
    </row>
    <row r="888" spans="2:9" ht="13.5" thickBot="1" x14ac:dyDescent="0.25">
      <c r="B888" s="267"/>
      <c r="C888" s="127">
        <v>54743</v>
      </c>
      <c r="D888" s="126" t="s">
        <v>532</v>
      </c>
      <c r="E888" s="125">
        <v>223</v>
      </c>
      <c r="F888" s="124">
        <v>5142764205</v>
      </c>
      <c r="G888" s="123">
        <v>114</v>
      </c>
      <c r="H888" s="122">
        <v>2365699604</v>
      </c>
      <c r="I888" s="121">
        <f t="shared" si="13"/>
        <v>0.33827893175074186</v>
      </c>
    </row>
    <row r="889" spans="2:9" ht="13.5" thickBot="1" x14ac:dyDescent="0.25">
      <c r="B889" s="267"/>
      <c r="C889" s="127">
        <v>54800</v>
      </c>
      <c r="D889" s="126" t="s">
        <v>533</v>
      </c>
      <c r="E889" s="125">
        <v>216</v>
      </c>
      <c r="F889" s="124">
        <v>3173171079</v>
      </c>
      <c r="G889" s="123">
        <v>78</v>
      </c>
      <c r="H889" s="122">
        <v>1108655414</v>
      </c>
      <c r="I889" s="121">
        <f t="shared" si="13"/>
        <v>0.26530612244897961</v>
      </c>
    </row>
    <row r="890" spans="2:9" ht="13.5" thickBot="1" x14ac:dyDescent="0.25">
      <c r="B890" s="267"/>
      <c r="C890" s="127">
        <v>54810</v>
      </c>
      <c r="D890" s="126" t="s">
        <v>534</v>
      </c>
      <c r="E890" s="125">
        <v>357</v>
      </c>
      <c r="F890" s="124">
        <v>8167744520</v>
      </c>
      <c r="G890" s="123">
        <v>241</v>
      </c>
      <c r="H890" s="122">
        <v>5441252408</v>
      </c>
      <c r="I890" s="121">
        <f t="shared" si="13"/>
        <v>0.40301003344481606</v>
      </c>
    </row>
    <row r="891" spans="2:9" ht="13.5" thickBot="1" x14ac:dyDescent="0.25">
      <c r="B891" s="267"/>
      <c r="C891" s="127">
        <v>54820</v>
      </c>
      <c r="D891" s="126" t="s">
        <v>535</v>
      </c>
      <c r="E891" s="125">
        <v>423</v>
      </c>
      <c r="F891" s="124">
        <v>6012631191</v>
      </c>
      <c r="G891" s="123">
        <v>190</v>
      </c>
      <c r="H891" s="122">
        <v>2456322483</v>
      </c>
      <c r="I891" s="121">
        <f t="shared" si="13"/>
        <v>0.3099510603588907</v>
      </c>
    </row>
    <row r="892" spans="2:9" ht="13.5" thickBot="1" x14ac:dyDescent="0.25">
      <c r="B892" s="267"/>
      <c r="C892" s="127">
        <v>54871</v>
      </c>
      <c r="D892" s="126" t="s">
        <v>536</v>
      </c>
      <c r="E892" s="125">
        <v>84</v>
      </c>
      <c r="F892" s="124">
        <v>1369301776</v>
      </c>
      <c r="G892" s="123">
        <v>48</v>
      </c>
      <c r="H892" s="122">
        <v>906834577</v>
      </c>
      <c r="I892" s="121">
        <f t="shared" si="13"/>
        <v>0.36363636363636365</v>
      </c>
    </row>
    <row r="893" spans="2:9" ht="13.5" thickBot="1" x14ac:dyDescent="0.25">
      <c r="B893" s="268"/>
      <c r="C893" s="127">
        <v>54874</v>
      </c>
      <c r="D893" s="126" t="s">
        <v>847</v>
      </c>
      <c r="E893" s="125">
        <v>58</v>
      </c>
      <c r="F893" s="124">
        <v>591059104</v>
      </c>
      <c r="G893" s="123">
        <v>60</v>
      </c>
      <c r="H893" s="122">
        <v>532216321</v>
      </c>
      <c r="I893" s="121">
        <f t="shared" si="13"/>
        <v>0.50847457627118642</v>
      </c>
    </row>
    <row r="894" spans="2:9" ht="13.5" thickBot="1" x14ac:dyDescent="0.25">
      <c r="B894" s="266" t="s">
        <v>718</v>
      </c>
      <c r="C894" s="269" t="s">
        <v>1001</v>
      </c>
      <c r="D894" s="270"/>
      <c r="E894" s="133">
        <v>3025</v>
      </c>
      <c r="F894" s="132">
        <v>45810237566</v>
      </c>
      <c r="G894" s="131">
        <v>2110</v>
      </c>
      <c r="H894" s="130">
        <v>28728615729</v>
      </c>
      <c r="I894" s="129">
        <f t="shared" si="13"/>
        <v>0.41090555014605645</v>
      </c>
    </row>
    <row r="895" spans="2:9" ht="13.5" thickBot="1" x14ac:dyDescent="0.25">
      <c r="B895" s="267"/>
      <c r="C895" s="127">
        <v>86219</v>
      </c>
      <c r="D895" s="126" t="s">
        <v>479</v>
      </c>
      <c r="E895" s="125">
        <v>100</v>
      </c>
      <c r="F895" s="124">
        <v>2038860706</v>
      </c>
      <c r="G895" s="123">
        <v>58</v>
      </c>
      <c r="H895" s="122">
        <v>946099901</v>
      </c>
      <c r="I895" s="121">
        <f t="shared" si="13"/>
        <v>0.36708860759493672</v>
      </c>
    </row>
    <row r="896" spans="2:9" ht="13.5" thickBot="1" x14ac:dyDescent="0.25">
      <c r="B896" s="267"/>
      <c r="C896" s="127">
        <v>86001</v>
      </c>
      <c r="D896" s="126" t="s">
        <v>719</v>
      </c>
      <c r="E896" s="125">
        <v>138</v>
      </c>
      <c r="F896" s="124">
        <v>2190674631</v>
      </c>
      <c r="G896" s="123">
        <v>91</v>
      </c>
      <c r="H896" s="122">
        <v>1422095570</v>
      </c>
      <c r="I896" s="121">
        <f t="shared" si="13"/>
        <v>0.39737991266375544</v>
      </c>
    </row>
    <row r="897" spans="2:9" ht="13.5" thickBot="1" x14ac:dyDescent="0.25">
      <c r="B897" s="267"/>
      <c r="C897" s="127">
        <v>86320</v>
      </c>
      <c r="D897" s="126" t="s">
        <v>720</v>
      </c>
      <c r="E897" s="125">
        <v>393</v>
      </c>
      <c r="F897" s="124">
        <v>5346204636</v>
      </c>
      <c r="G897" s="123">
        <v>307</v>
      </c>
      <c r="H897" s="122">
        <v>4194033879</v>
      </c>
      <c r="I897" s="121">
        <f t="shared" si="13"/>
        <v>0.43857142857142856</v>
      </c>
    </row>
    <row r="898" spans="2:9" ht="13.5" thickBot="1" x14ac:dyDescent="0.25">
      <c r="B898" s="267"/>
      <c r="C898" s="127">
        <v>86568</v>
      </c>
      <c r="D898" s="126" t="s">
        <v>721</v>
      </c>
      <c r="E898" s="125">
        <v>319</v>
      </c>
      <c r="F898" s="124">
        <v>4591820706</v>
      </c>
      <c r="G898" s="123">
        <v>211</v>
      </c>
      <c r="H898" s="122">
        <v>2900160721</v>
      </c>
      <c r="I898" s="121">
        <f t="shared" si="13"/>
        <v>0.39811320754716983</v>
      </c>
    </row>
    <row r="899" spans="2:9" ht="13.5" thickBot="1" x14ac:dyDescent="0.25">
      <c r="B899" s="267"/>
      <c r="C899" s="127">
        <v>86569</v>
      </c>
      <c r="D899" s="126" t="s">
        <v>722</v>
      </c>
      <c r="E899" s="125">
        <v>121</v>
      </c>
      <c r="F899" s="124">
        <v>2020285690</v>
      </c>
      <c r="G899" s="123">
        <v>82</v>
      </c>
      <c r="H899" s="122">
        <v>1151298996</v>
      </c>
      <c r="I899" s="121">
        <f t="shared" si="13"/>
        <v>0.4039408866995074</v>
      </c>
    </row>
    <row r="900" spans="2:9" ht="13.5" thickBot="1" x14ac:dyDescent="0.25">
      <c r="B900" s="267"/>
      <c r="C900" s="127">
        <v>86571</v>
      </c>
      <c r="D900" s="126" t="s">
        <v>723</v>
      </c>
      <c r="E900" s="125">
        <v>517</v>
      </c>
      <c r="F900" s="124">
        <v>9529035094</v>
      </c>
      <c r="G900" s="123">
        <v>260</v>
      </c>
      <c r="H900" s="122">
        <v>4133532491</v>
      </c>
      <c r="I900" s="121">
        <f t="shared" si="13"/>
        <v>0.33462033462033464</v>
      </c>
    </row>
    <row r="901" spans="2:9" ht="13.5" thickBot="1" x14ac:dyDescent="0.25">
      <c r="B901" s="267"/>
      <c r="C901" s="127">
        <v>86573</v>
      </c>
      <c r="D901" s="126" t="s">
        <v>724</v>
      </c>
      <c r="E901" s="125">
        <v>179</v>
      </c>
      <c r="F901" s="124">
        <v>2609192590</v>
      </c>
      <c r="G901" s="123">
        <v>112</v>
      </c>
      <c r="H901" s="122">
        <v>1314433252</v>
      </c>
      <c r="I901" s="121">
        <f t="shared" si="13"/>
        <v>0.38487972508591067</v>
      </c>
    </row>
    <row r="902" spans="2:9" ht="13.5" thickBot="1" x14ac:dyDescent="0.25">
      <c r="B902" s="267"/>
      <c r="C902" s="127">
        <v>86755</v>
      </c>
      <c r="D902" s="126" t="s">
        <v>877</v>
      </c>
      <c r="E902" s="125">
        <v>79</v>
      </c>
      <c r="F902" s="124">
        <v>1397843606</v>
      </c>
      <c r="G902" s="123">
        <v>59</v>
      </c>
      <c r="H902" s="122">
        <v>764885728</v>
      </c>
      <c r="I902" s="121">
        <f t="shared" si="13"/>
        <v>0.42753623188405798</v>
      </c>
    </row>
    <row r="903" spans="2:9" ht="13.5" thickBot="1" x14ac:dyDescent="0.25">
      <c r="B903" s="267"/>
      <c r="C903" s="127">
        <v>86757</v>
      </c>
      <c r="D903" s="126" t="s">
        <v>604</v>
      </c>
      <c r="E903" s="125">
        <v>218</v>
      </c>
      <c r="F903" s="124">
        <v>2882112598</v>
      </c>
      <c r="G903" s="123">
        <v>161</v>
      </c>
      <c r="H903" s="122">
        <v>1941668789</v>
      </c>
      <c r="I903" s="121">
        <f t="shared" si="13"/>
        <v>0.42480211081794195</v>
      </c>
    </row>
    <row r="904" spans="2:9" ht="13.5" thickBot="1" x14ac:dyDescent="0.25">
      <c r="B904" s="267"/>
      <c r="C904" s="127">
        <v>86760</v>
      </c>
      <c r="D904" s="126" t="s">
        <v>726</v>
      </c>
      <c r="E904" s="125">
        <v>86</v>
      </c>
      <c r="F904" s="124">
        <v>1196628704</v>
      </c>
      <c r="G904" s="123">
        <v>58</v>
      </c>
      <c r="H904" s="122">
        <v>882083798</v>
      </c>
      <c r="I904" s="121">
        <f t="shared" si="13"/>
        <v>0.40277777777777779</v>
      </c>
    </row>
    <row r="905" spans="2:9" ht="13.5" thickBot="1" x14ac:dyDescent="0.25">
      <c r="B905" s="267"/>
      <c r="C905" s="127">
        <v>86749</v>
      </c>
      <c r="D905" s="126" t="s">
        <v>725</v>
      </c>
      <c r="E905" s="125">
        <v>158</v>
      </c>
      <c r="F905" s="124">
        <v>2737594780</v>
      </c>
      <c r="G905" s="123">
        <v>168</v>
      </c>
      <c r="H905" s="122">
        <v>2407108503</v>
      </c>
      <c r="I905" s="121">
        <f t="shared" si="13"/>
        <v>0.51533742331288346</v>
      </c>
    </row>
    <row r="906" spans="2:9" ht="13.5" thickBot="1" x14ac:dyDescent="0.25">
      <c r="B906" s="267"/>
      <c r="C906" s="127">
        <v>86865</v>
      </c>
      <c r="D906" s="126" t="s">
        <v>727</v>
      </c>
      <c r="E906" s="125">
        <v>324</v>
      </c>
      <c r="F906" s="124">
        <v>4465904422</v>
      </c>
      <c r="G906" s="123">
        <v>266</v>
      </c>
      <c r="H906" s="122">
        <v>3529920501</v>
      </c>
      <c r="I906" s="121">
        <f t="shared" si="13"/>
        <v>0.45084745762711864</v>
      </c>
    </row>
    <row r="907" spans="2:9" ht="13.5" thickBot="1" x14ac:dyDescent="0.25">
      <c r="B907" s="268"/>
      <c r="C907" s="127">
        <v>86885</v>
      </c>
      <c r="D907" s="126" t="s">
        <v>947</v>
      </c>
      <c r="E907" s="125">
        <v>393</v>
      </c>
      <c r="F907" s="124">
        <v>4804079403</v>
      </c>
      <c r="G907" s="123">
        <v>277</v>
      </c>
      <c r="H907" s="122">
        <v>3141293600</v>
      </c>
      <c r="I907" s="121">
        <f t="shared" si="13"/>
        <v>0.41343283582089552</v>
      </c>
    </row>
    <row r="908" spans="2:9" ht="13.5" thickBot="1" x14ac:dyDescent="0.25">
      <c r="B908" s="266" t="s">
        <v>537</v>
      </c>
      <c r="C908" s="269" t="s">
        <v>1001</v>
      </c>
      <c r="D908" s="270"/>
      <c r="E908" s="133">
        <v>968</v>
      </c>
      <c r="F908" s="132">
        <v>14526706012</v>
      </c>
      <c r="G908" s="131">
        <v>519</v>
      </c>
      <c r="H908" s="130">
        <v>7805297284</v>
      </c>
      <c r="I908" s="129">
        <f t="shared" si="13"/>
        <v>0.34902488231338263</v>
      </c>
    </row>
    <row r="909" spans="2:9" ht="13.5" thickBot="1" x14ac:dyDescent="0.25">
      <c r="B909" s="267"/>
      <c r="C909" s="127">
        <v>63001</v>
      </c>
      <c r="D909" s="126" t="s">
        <v>538</v>
      </c>
      <c r="E909" s="125">
        <v>46</v>
      </c>
      <c r="F909" s="124">
        <v>593841064</v>
      </c>
      <c r="G909" s="123">
        <v>17</v>
      </c>
      <c r="H909" s="122">
        <v>251666000</v>
      </c>
      <c r="I909" s="121">
        <f t="shared" si="13"/>
        <v>0.26984126984126983</v>
      </c>
    </row>
    <row r="910" spans="2:9" ht="13.5" thickBot="1" x14ac:dyDescent="0.25">
      <c r="B910" s="267"/>
      <c r="C910" s="127">
        <v>63111</v>
      </c>
      <c r="D910" s="126" t="s">
        <v>295</v>
      </c>
      <c r="E910" s="125">
        <v>29</v>
      </c>
      <c r="F910" s="124">
        <v>468586011</v>
      </c>
      <c r="G910" s="128">
        <v>12</v>
      </c>
      <c r="H910" s="122">
        <v>177262708</v>
      </c>
      <c r="I910" s="121">
        <f t="shared" ref="I910:I973" si="14">+G910/(G910+E910)</f>
        <v>0.29268292682926828</v>
      </c>
    </row>
    <row r="911" spans="2:9" ht="13.5" thickBot="1" x14ac:dyDescent="0.25">
      <c r="B911" s="267"/>
      <c r="C911" s="127">
        <v>63130</v>
      </c>
      <c r="D911" s="126" t="s">
        <v>539</v>
      </c>
      <c r="E911" s="125">
        <v>139</v>
      </c>
      <c r="F911" s="124">
        <v>1893109022</v>
      </c>
      <c r="G911" s="123">
        <v>93</v>
      </c>
      <c r="H911" s="122">
        <v>910470057</v>
      </c>
      <c r="I911" s="121">
        <f t="shared" si="14"/>
        <v>0.40086206896551724</v>
      </c>
    </row>
    <row r="912" spans="2:9" ht="13.5" thickBot="1" x14ac:dyDescent="0.25">
      <c r="B912" s="267"/>
      <c r="C912" s="127">
        <v>63190</v>
      </c>
      <c r="D912" s="126" t="s">
        <v>848</v>
      </c>
      <c r="E912" s="125">
        <v>57</v>
      </c>
      <c r="F912" s="124">
        <v>1282496387</v>
      </c>
      <c r="G912" s="123">
        <v>25</v>
      </c>
      <c r="H912" s="122">
        <v>780119755</v>
      </c>
      <c r="I912" s="121">
        <f t="shared" si="14"/>
        <v>0.3048780487804878</v>
      </c>
    </row>
    <row r="913" spans="2:9" ht="13.5" thickBot="1" x14ac:dyDescent="0.25">
      <c r="B913" s="267"/>
      <c r="C913" s="127">
        <v>63212</v>
      </c>
      <c r="D913" s="126" t="s">
        <v>21</v>
      </c>
      <c r="E913" s="125">
        <v>101</v>
      </c>
      <c r="F913" s="124">
        <v>1310394607</v>
      </c>
      <c r="G913" s="123">
        <v>51</v>
      </c>
      <c r="H913" s="122">
        <v>605568251</v>
      </c>
      <c r="I913" s="121">
        <f t="shared" si="14"/>
        <v>0.33552631578947367</v>
      </c>
    </row>
    <row r="914" spans="2:9" ht="13.5" thickBot="1" x14ac:dyDescent="0.25">
      <c r="B914" s="267"/>
      <c r="C914" s="127">
        <v>63272</v>
      </c>
      <c r="D914" s="126" t="s">
        <v>540</v>
      </c>
      <c r="E914" s="125">
        <v>136</v>
      </c>
      <c r="F914" s="124">
        <v>1843461674</v>
      </c>
      <c r="G914" s="123">
        <v>65</v>
      </c>
      <c r="H914" s="122">
        <v>1103177174</v>
      </c>
      <c r="I914" s="121">
        <f t="shared" si="14"/>
        <v>0.32338308457711445</v>
      </c>
    </row>
    <row r="915" spans="2:9" ht="13.5" thickBot="1" x14ac:dyDescent="0.25">
      <c r="B915" s="267"/>
      <c r="C915" s="127">
        <v>63302</v>
      </c>
      <c r="D915" s="126" t="s">
        <v>541</v>
      </c>
      <c r="E915" s="125">
        <v>171</v>
      </c>
      <c r="F915" s="124">
        <v>2424342850</v>
      </c>
      <c r="G915" s="123">
        <v>85</v>
      </c>
      <c r="H915" s="122">
        <v>1008929367</v>
      </c>
      <c r="I915" s="121">
        <f t="shared" si="14"/>
        <v>0.33203125</v>
      </c>
    </row>
    <row r="916" spans="2:9" ht="13.5" thickBot="1" x14ac:dyDescent="0.25">
      <c r="B916" s="267"/>
      <c r="C916" s="127">
        <v>63401</v>
      </c>
      <c r="D916" s="126" t="s">
        <v>849</v>
      </c>
      <c r="E916" s="125">
        <v>52</v>
      </c>
      <c r="F916" s="124">
        <v>664331492</v>
      </c>
      <c r="G916" s="123">
        <v>20</v>
      </c>
      <c r="H916" s="122">
        <v>287145969</v>
      </c>
      <c r="I916" s="121">
        <f t="shared" si="14"/>
        <v>0.27777777777777779</v>
      </c>
    </row>
    <row r="917" spans="2:9" ht="13.5" thickBot="1" x14ac:dyDescent="0.25">
      <c r="B917" s="267"/>
      <c r="C917" s="127">
        <v>63470</v>
      </c>
      <c r="D917" s="126" t="s">
        <v>542</v>
      </c>
      <c r="E917" s="125">
        <v>36</v>
      </c>
      <c r="F917" s="124">
        <v>573995087</v>
      </c>
      <c r="G917" s="128">
        <v>21</v>
      </c>
      <c r="H917" s="122">
        <v>267060152</v>
      </c>
      <c r="I917" s="121">
        <f t="shared" si="14"/>
        <v>0.36842105263157893</v>
      </c>
    </row>
    <row r="918" spans="2:9" ht="13.5" thickBot="1" x14ac:dyDescent="0.25">
      <c r="B918" s="267"/>
      <c r="C918" s="127">
        <v>63548</v>
      </c>
      <c r="D918" s="126" t="s">
        <v>543</v>
      </c>
      <c r="E918" s="125">
        <v>77</v>
      </c>
      <c r="F918" s="124">
        <v>1398242958</v>
      </c>
      <c r="G918" s="123">
        <v>37</v>
      </c>
      <c r="H918" s="122">
        <v>717350082</v>
      </c>
      <c r="I918" s="121">
        <f t="shared" si="14"/>
        <v>0.32456140350877194</v>
      </c>
    </row>
    <row r="919" spans="2:9" ht="13.5" thickBot="1" x14ac:dyDescent="0.25">
      <c r="B919" s="267"/>
      <c r="C919" s="127">
        <v>63594</v>
      </c>
      <c r="D919" s="126" t="s">
        <v>544</v>
      </c>
      <c r="E919" s="125">
        <v>78</v>
      </c>
      <c r="F919" s="124">
        <v>1472455342</v>
      </c>
      <c r="G919" s="123">
        <v>48</v>
      </c>
      <c r="H919" s="122">
        <v>859930488</v>
      </c>
      <c r="I919" s="121">
        <f t="shared" si="14"/>
        <v>0.38095238095238093</v>
      </c>
    </row>
    <row r="920" spans="2:9" ht="13.5" thickBot="1" x14ac:dyDescent="0.25">
      <c r="B920" s="268"/>
      <c r="C920" s="127">
        <v>63690</v>
      </c>
      <c r="D920" s="126" t="s">
        <v>1039</v>
      </c>
      <c r="E920" s="125">
        <v>46</v>
      </c>
      <c r="F920" s="124">
        <v>601449518</v>
      </c>
      <c r="G920" s="123">
        <v>45</v>
      </c>
      <c r="H920" s="122">
        <v>836617281</v>
      </c>
      <c r="I920" s="121">
        <f t="shared" si="14"/>
        <v>0.49450549450549453</v>
      </c>
    </row>
    <row r="921" spans="2:9" ht="13.5" thickBot="1" x14ac:dyDescent="0.25">
      <c r="B921" s="266" t="s">
        <v>226</v>
      </c>
      <c r="C921" s="269" t="s">
        <v>1001</v>
      </c>
      <c r="D921" s="270"/>
      <c r="E921" s="133">
        <v>3107</v>
      </c>
      <c r="F921" s="132">
        <v>31706903165</v>
      </c>
      <c r="G921" s="131">
        <v>1343</v>
      </c>
      <c r="H921" s="130">
        <v>15087323673</v>
      </c>
      <c r="I921" s="129">
        <f t="shared" si="14"/>
        <v>0.30179775280898874</v>
      </c>
    </row>
    <row r="922" spans="2:9" ht="13.5" thickBot="1" x14ac:dyDescent="0.25">
      <c r="B922" s="267"/>
      <c r="C922" s="127">
        <v>66045</v>
      </c>
      <c r="D922" s="126" t="s">
        <v>546</v>
      </c>
      <c r="E922" s="125">
        <v>350</v>
      </c>
      <c r="F922" s="124">
        <v>3990735733</v>
      </c>
      <c r="G922" s="123">
        <v>141</v>
      </c>
      <c r="H922" s="122">
        <v>1546232189</v>
      </c>
      <c r="I922" s="121">
        <f t="shared" si="14"/>
        <v>0.28716904276985744</v>
      </c>
    </row>
    <row r="923" spans="2:9" ht="13.5" thickBot="1" x14ac:dyDescent="0.25">
      <c r="B923" s="267"/>
      <c r="C923" s="127">
        <v>66075</v>
      </c>
      <c r="D923" s="126" t="s">
        <v>245</v>
      </c>
      <c r="E923" s="125">
        <v>170</v>
      </c>
      <c r="F923" s="124">
        <v>2226607330</v>
      </c>
      <c r="G923" s="123">
        <v>115</v>
      </c>
      <c r="H923" s="122">
        <v>1333139349</v>
      </c>
      <c r="I923" s="121">
        <f t="shared" si="14"/>
        <v>0.40350877192982454</v>
      </c>
    </row>
    <row r="924" spans="2:9" ht="13.5" thickBot="1" x14ac:dyDescent="0.25">
      <c r="B924" s="267"/>
      <c r="C924" s="127">
        <v>66088</v>
      </c>
      <c r="D924" s="126" t="s">
        <v>547</v>
      </c>
      <c r="E924" s="125">
        <v>487</v>
      </c>
      <c r="F924" s="124">
        <v>5334380158</v>
      </c>
      <c r="G924" s="123">
        <v>231</v>
      </c>
      <c r="H924" s="122">
        <v>2284217029</v>
      </c>
      <c r="I924" s="121">
        <f t="shared" si="14"/>
        <v>0.32172701949860727</v>
      </c>
    </row>
    <row r="925" spans="2:9" ht="13.5" thickBot="1" x14ac:dyDescent="0.25">
      <c r="B925" s="267"/>
      <c r="C925" s="127">
        <v>66170</v>
      </c>
      <c r="D925" s="126" t="s">
        <v>1038</v>
      </c>
      <c r="E925" s="134">
        <v>20</v>
      </c>
      <c r="F925" s="124">
        <v>244044000</v>
      </c>
      <c r="G925" s="128">
        <v>9</v>
      </c>
      <c r="H925" s="122">
        <v>133546427</v>
      </c>
      <c r="I925" s="121">
        <f t="shared" si="14"/>
        <v>0.31034482758620691</v>
      </c>
    </row>
    <row r="926" spans="2:9" ht="13.5" thickBot="1" x14ac:dyDescent="0.25">
      <c r="B926" s="267"/>
      <c r="C926" s="127">
        <v>66318</v>
      </c>
      <c r="D926" s="126" t="s">
        <v>548</v>
      </c>
      <c r="E926" s="125">
        <v>342</v>
      </c>
      <c r="F926" s="124">
        <v>2937194199</v>
      </c>
      <c r="G926" s="123">
        <v>126</v>
      </c>
      <c r="H926" s="122">
        <v>1335817498</v>
      </c>
      <c r="I926" s="121">
        <f t="shared" si="14"/>
        <v>0.26923076923076922</v>
      </c>
    </row>
    <row r="927" spans="2:9" ht="13.5" thickBot="1" x14ac:dyDescent="0.25">
      <c r="B927" s="267"/>
      <c r="C927" s="127">
        <v>66383</v>
      </c>
      <c r="D927" s="126" t="s">
        <v>549</v>
      </c>
      <c r="E927" s="125">
        <v>229</v>
      </c>
      <c r="F927" s="124">
        <v>2322699077</v>
      </c>
      <c r="G927" s="123">
        <v>125</v>
      </c>
      <c r="H927" s="122">
        <v>1267642257</v>
      </c>
      <c r="I927" s="121">
        <f t="shared" si="14"/>
        <v>0.35310734463276838</v>
      </c>
    </row>
    <row r="928" spans="2:9" ht="13.5" thickBot="1" x14ac:dyDescent="0.25">
      <c r="B928" s="267"/>
      <c r="C928" s="127">
        <v>66400</v>
      </c>
      <c r="D928" s="126" t="s">
        <v>550</v>
      </c>
      <c r="E928" s="134">
        <v>13</v>
      </c>
      <c r="F928" s="124">
        <v>71425900</v>
      </c>
      <c r="G928" s="123">
        <v>22</v>
      </c>
      <c r="H928" s="122">
        <v>100150000</v>
      </c>
      <c r="I928" s="121">
        <f t="shared" si="14"/>
        <v>0.62857142857142856</v>
      </c>
    </row>
    <row r="929" spans="2:9" ht="13.5" thickBot="1" x14ac:dyDescent="0.25">
      <c r="B929" s="267"/>
      <c r="C929" s="127">
        <v>66440</v>
      </c>
      <c r="D929" s="126" t="s">
        <v>890</v>
      </c>
      <c r="E929" s="125">
        <v>177</v>
      </c>
      <c r="F929" s="124">
        <v>2055014977</v>
      </c>
      <c r="G929" s="123">
        <v>54</v>
      </c>
      <c r="H929" s="122">
        <v>599422864</v>
      </c>
      <c r="I929" s="121">
        <f t="shared" si="14"/>
        <v>0.23376623376623376</v>
      </c>
    </row>
    <row r="930" spans="2:9" ht="13.5" thickBot="1" x14ac:dyDescent="0.25">
      <c r="B930" s="267"/>
      <c r="C930" s="127">
        <v>66456</v>
      </c>
      <c r="D930" s="126" t="s">
        <v>551</v>
      </c>
      <c r="E930" s="125">
        <v>190</v>
      </c>
      <c r="F930" s="124">
        <v>1588495524</v>
      </c>
      <c r="G930" s="123">
        <v>70</v>
      </c>
      <c r="H930" s="122">
        <v>711683278</v>
      </c>
      <c r="I930" s="121">
        <f t="shared" si="14"/>
        <v>0.26923076923076922</v>
      </c>
    </row>
    <row r="931" spans="2:9" ht="13.5" thickBot="1" x14ac:dyDescent="0.25">
      <c r="B931" s="267"/>
      <c r="C931" s="127">
        <v>66001</v>
      </c>
      <c r="D931" s="126" t="s">
        <v>545</v>
      </c>
      <c r="E931" s="125">
        <v>140</v>
      </c>
      <c r="F931" s="124">
        <v>1407696464</v>
      </c>
      <c r="G931" s="123">
        <v>67</v>
      </c>
      <c r="H931" s="122">
        <v>858178815</v>
      </c>
      <c r="I931" s="121">
        <f t="shared" si="14"/>
        <v>0.32367149758454106</v>
      </c>
    </row>
    <row r="932" spans="2:9" ht="13.5" thickBot="1" x14ac:dyDescent="0.25">
      <c r="B932" s="267"/>
      <c r="C932" s="127">
        <v>66572</v>
      </c>
      <c r="D932" s="126" t="s">
        <v>1002</v>
      </c>
      <c r="E932" s="125">
        <v>146</v>
      </c>
      <c r="F932" s="124">
        <v>1836386407</v>
      </c>
      <c r="G932" s="123">
        <v>67</v>
      </c>
      <c r="H932" s="122">
        <v>946490656</v>
      </c>
      <c r="I932" s="121">
        <f t="shared" si="14"/>
        <v>0.31455399061032863</v>
      </c>
    </row>
    <row r="933" spans="2:9" ht="13.5" thickBot="1" x14ac:dyDescent="0.25">
      <c r="B933" s="267"/>
      <c r="C933" s="127">
        <v>66594</v>
      </c>
      <c r="D933" s="126" t="s">
        <v>552</v>
      </c>
      <c r="E933" s="125">
        <v>438</v>
      </c>
      <c r="F933" s="124">
        <v>3057586087</v>
      </c>
      <c r="G933" s="123">
        <v>192</v>
      </c>
      <c r="H933" s="122">
        <v>1374646318</v>
      </c>
      <c r="I933" s="121">
        <f t="shared" si="14"/>
        <v>0.30476190476190479</v>
      </c>
    </row>
    <row r="934" spans="2:9" ht="13.5" thickBot="1" x14ac:dyDescent="0.25">
      <c r="B934" s="267"/>
      <c r="C934" s="127">
        <v>66682</v>
      </c>
      <c r="D934" s="126" t="s">
        <v>553</v>
      </c>
      <c r="E934" s="125">
        <v>163</v>
      </c>
      <c r="F934" s="124">
        <v>1542432797</v>
      </c>
      <c r="G934" s="123">
        <v>46</v>
      </c>
      <c r="H934" s="122">
        <v>1444689667</v>
      </c>
      <c r="I934" s="121">
        <f t="shared" si="14"/>
        <v>0.22009569377990432</v>
      </c>
    </row>
    <row r="935" spans="2:9" ht="13.5" thickBot="1" x14ac:dyDescent="0.25">
      <c r="B935" s="268"/>
      <c r="C935" s="127">
        <v>66687</v>
      </c>
      <c r="D935" s="126" t="s">
        <v>891</v>
      </c>
      <c r="E935" s="125">
        <v>242</v>
      </c>
      <c r="F935" s="124">
        <v>3092204512</v>
      </c>
      <c r="G935" s="123">
        <v>78</v>
      </c>
      <c r="H935" s="122">
        <v>1151467326</v>
      </c>
      <c r="I935" s="121">
        <f t="shared" si="14"/>
        <v>0.24374999999999999</v>
      </c>
    </row>
    <row r="936" spans="2:9" ht="13.5" thickBot="1" x14ac:dyDescent="0.25">
      <c r="B936" s="266" t="s">
        <v>1037</v>
      </c>
      <c r="C936" s="269" t="s">
        <v>1001</v>
      </c>
      <c r="D936" s="270"/>
      <c r="E936" s="133">
        <v>114</v>
      </c>
      <c r="F936" s="132">
        <v>2232425323</v>
      </c>
      <c r="G936" s="131">
        <v>15</v>
      </c>
      <c r="H936" s="130">
        <v>381361861</v>
      </c>
      <c r="I936" s="129">
        <f t="shared" si="14"/>
        <v>0.11627906976744186</v>
      </c>
    </row>
    <row r="937" spans="2:9" ht="13.5" thickBot="1" x14ac:dyDescent="0.25">
      <c r="B937" s="267"/>
      <c r="C937" s="127">
        <v>88564</v>
      </c>
      <c r="D937" s="126" t="s">
        <v>1036</v>
      </c>
      <c r="E937" s="125">
        <v>56</v>
      </c>
      <c r="F937" s="124">
        <v>1218700616</v>
      </c>
      <c r="G937" s="123">
        <v>13</v>
      </c>
      <c r="H937" s="122">
        <v>357361861</v>
      </c>
      <c r="I937" s="121">
        <f t="shared" si="14"/>
        <v>0.18840579710144928</v>
      </c>
    </row>
    <row r="938" spans="2:9" ht="13.5" thickBot="1" x14ac:dyDescent="0.25">
      <c r="B938" s="268"/>
      <c r="C938" s="127">
        <v>88001</v>
      </c>
      <c r="D938" s="126" t="s">
        <v>601</v>
      </c>
      <c r="E938" s="134">
        <v>58</v>
      </c>
      <c r="F938" s="124">
        <v>1013724707</v>
      </c>
      <c r="G938" s="128">
        <v>2</v>
      </c>
      <c r="H938" s="122">
        <v>24000000</v>
      </c>
      <c r="I938" s="121">
        <f t="shared" si="14"/>
        <v>3.3333333333333333E-2</v>
      </c>
    </row>
    <row r="939" spans="2:9" ht="13.5" thickBot="1" x14ac:dyDescent="0.25">
      <c r="B939" s="266" t="s">
        <v>554</v>
      </c>
      <c r="C939" s="269" t="s">
        <v>1001</v>
      </c>
      <c r="D939" s="270"/>
      <c r="E939" s="133">
        <v>13212</v>
      </c>
      <c r="F939" s="132">
        <v>202531707322</v>
      </c>
      <c r="G939" s="131">
        <v>8087</v>
      </c>
      <c r="H939" s="130">
        <v>117234319804</v>
      </c>
      <c r="I939" s="129">
        <f t="shared" si="14"/>
        <v>0.37968918728578804</v>
      </c>
    </row>
    <row r="940" spans="2:9" ht="13.5" thickBot="1" x14ac:dyDescent="0.25">
      <c r="B940" s="267"/>
      <c r="C940" s="127">
        <v>68013</v>
      </c>
      <c r="D940" s="126" t="s">
        <v>850</v>
      </c>
      <c r="E940" s="125">
        <v>30</v>
      </c>
      <c r="F940" s="124">
        <v>361409021</v>
      </c>
      <c r="G940" s="123">
        <v>14</v>
      </c>
      <c r="H940" s="122">
        <v>150882561</v>
      </c>
      <c r="I940" s="121">
        <f t="shared" si="14"/>
        <v>0.31818181818181818</v>
      </c>
    </row>
    <row r="941" spans="2:9" ht="13.5" thickBot="1" x14ac:dyDescent="0.25">
      <c r="B941" s="267"/>
      <c r="C941" s="127">
        <v>68020</v>
      </c>
      <c r="D941" s="126" t="s">
        <v>234</v>
      </c>
      <c r="E941" s="125">
        <v>109</v>
      </c>
      <c r="F941" s="124">
        <v>1098193275</v>
      </c>
      <c r="G941" s="123">
        <v>68</v>
      </c>
      <c r="H941" s="122">
        <v>612902207</v>
      </c>
      <c r="I941" s="121">
        <f t="shared" si="14"/>
        <v>0.38418079096045199</v>
      </c>
    </row>
    <row r="942" spans="2:9" ht="13.5" thickBot="1" x14ac:dyDescent="0.25">
      <c r="B942" s="267"/>
      <c r="C942" s="127">
        <v>68051</v>
      </c>
      <c r="D942" s="126" t="s">
        <v>556</v>
      </c>
      <c r="E942" s="125">
        <v>158</v>
      </c>
      <c r="F942" s="124">
        <v>2037775652</v>
      </c>
      <c r="G942" s="123">
        <v>103</v>
      </c>
      <c r="H942" s="122">
        <v>1548857116</v>
      </c>
      <c r="I942" s="121">
        <f t="shared" si="14"/>
        <v>0.3946360153256705</v>
      </c>
    </row>
    <row r="943" spans="2:9" ht="13.5" thickBot="1" x14ac:dyDescent="0.25">
      <c r="B943" s="267"/>
      <c r="C943" s="127">
        <v>68077</v>
      </c>
      <c r="D943" s="126" t="s">
        <v>36</v>
      </c>
      <c r="E943" s="125">
        <v>114</v>
      </c>
      <c r="F943" s="124">
        <v>1433481097</v>
      </c>
      <c r="G943" s="123">
        <v>73</v>
      </c>
      <c r="H943" s="122">
        <v>874132865</v>
      </c>
      <c r="I943" s="121">
        <f t="shared" si="14"/>
        <v>0.39037433155080214</v>
      </c>
    </row>
    <row r="944" spans="2:9" ht="13.5" thickBot="1" x14ac:dyDescent="0.25">
      <c r="B944" s="267"/>
      <c r="C944" s="127">
        <v>68079</v>
      </c>
      <c r="D944" s="126" t="s">
        <v>557</v>
      </c>
      <c r="E944" s="125">
        <v>167</v>
      </c>
      <c r="F944" s="124">
        <v>1895561274</v>
      </c>
      <c r="G944" s="123">
        <v>155</v>
      </c>
      <c r="H944" s="122">
        <v>2046001102</v>
      </c>
      <c r="I944" s="121">
        <f t="shared" si="14"/>
        <v>0.48136645962732921</v>
      </c>
    </row>
    <row r="945" spans="2:9" ht="13.5" thickBot="1" x14ac:dyDescent="0.25">
      <c r="B945" s="267"/>
      <c r="C945" s="127">
        <v>68081</v>
      </c>
      <c r="D945" s="126" t="s">
        <v>558</v>
      </c>
      <c r="E945" s="125">
        <v>158</v>
      </c>
      <c r="F945" s="124">
        <v>2736442959</v>
      </c>
      <c r="G945" s="123">
        <v>99</v>
      </c>
      <c r="H945" s="122">
        <v>1500031001</v>
      </c>
      <c r="I945" s="121">
        <f t="shared" si="14"/>
        <v>0.38521400778210119</v>
      </c>
    </row>
    <row r="946" spans="2:9" ht="13.5" thickBot="1" x14ac:dyDescent="0.25">
      <c r="B946" s="267"/>
      <c r="C946" s="127">
        <v>68092</v>
      </c>
      <c r="D946" s="126" t="s">
        <v>38</v>
      </c>
      <c r="E946" s="125">
        <v>96</v>
      </c>
      <c r="F946" s="124">
        <v>1711766668</v>
      </c>
      <c r="G946" s="123">
        <v>52</v>
      </c>
      <c r="H946" s="122">
        <v>927065028</v>
      </c>
      <c r="I946" s="121">
        <f t="shared" si="14"/>
        <v>0.35135135135135137</v>
      </c>
    </row>
    <row r="947" spans="2:9" ht="13.5" thickBot="1" x14ac:dyDescent="0.25">
      <c r="B947" s="267"/>
      <c r="C947" s="127">
        <v>68101</v>
      </c>
      <c r="D947" s="126" t="s">
        <v>105</v>
      </c>
      <c r="E947" s="125">
        <v>322</v>
      </c>
      <c r="F947" s="124">
        <v>4344232195</v>
      </c>
      <c r="G947" s="123">
        <v>256</v>
      </c>
      <c r="H947" s="122">
        <v>3326916962</v>
      </c>
      <c r="I947" s="121">
        <f t="shared" si="14"/>
        <v>0.44290657439446368</v>
      </c>
    </row>
    <row r="948" spans="2:9" ht="13.5" thickBot="1" x14ac:dyDescent="0.25">
      <c r="B948" s="267"/>
      <c r="C948" s="127">
        <v>68001</v>
      </c>
      <c r="D948" s="126" t="s">
        <v>555</v>
      </c>
      <c r="E948" s="125">
        <v>114</v>
      </c>
      <c r="F948" s="124">
        <v>1734259096</v>
      </c>
      <c r="G948" s="123">
        <v>63</v>
      </c>
      <c r="H948" s="122">
        <v>1358003309</v>
      </c>
      <c r="I948" s="121">
        <f t="shared" si="14"/>
        <v>0.3559322033898305</v>
      </c>
    </row>
    <row r="949" spans="2:9" ht="13.5" thickBot="1" x14ac:dyDescent="0.25">
      <c r="B949" s="267"/>
      <c r="C949" s="127">
        <v>68121</v>
      </c>
      <c r="D949" s="126" t="s">
        <v>320</v>
      </c>
      <c r="E949" s="125">
        <v>26</v>
      </c>
      <c r="F949" s="124">
        <v>394197672</v>
      </c>
      <c r="G949" s="123">
        <v>20</v>
      </c>
      <c r="H949" s="122">
        <v>267572283</v>
      </c>
      <c r="I949" s="121">
        <f t="shared" si="14"/>
        <v>0.43478260869565216</v>
      </c>
    </row>
    <row r="950" spans="2:9" ht="13.5" thickBot="1" x14ac:dyDescent="0.25">
      <c r="B950" s="267"/>
      <c r="C950" s="127">
        <v>68132</v>
      </c>
      <c r="D950" s="126" t="s">
        <v>851</v>
      </c>
      <c r="E950" s="125">
        <v>10</v>
      </c>
      <c r="F950" s="124">
        <v>150200000</v>
      </c>
      <c r="G950" s="128">
        <v>5</v>
      </c>
      <c r="H950" s="122">
        <v>67108742</v>
      </c>
      <c r="I950" s="121">
        <f t="shared" si="14"/>
        <v>0.33333333333333331</v>
      </c>
    </row>
    <row r="951" spans="2:9" ht="13.5" thickBot="1" x14ac:dyDescent="0.25">
      <c r="B951" s="267"/>
      <c r="C951" s="127">
        <v>68147</v>
      </c>
      <c r="D951" s="126" t="s">
        <v>559</v>
      </c>
      <c r="E951" s="125">
        <v>115</v>
      </c>
      <c r="F951" s="124">
        <v>1295009455</v>
      </c>
      <c r="G951" s="123">
        <v>65</v>
      </c>
      <c r="H951" s="122">
        <v>687303270</v>
      </c>
      <c r="I951" s="121">
        <f t="shared" si="14"/>
        <v>0.3611111111111111</v>
      </c>
    </row>
    <row r="952" spans="2:9" ht="13.5" thickBot="1" x14ac:dyDescent="0.25">
      <c r="B952" s="267"/>
      <c r="C952" s="127">
        <v>68152</v>
      </c>
      <c r="D952" s="126" t="s">
        <v>560</v>
      </c>
      <c r="E952" s="125">
        <v>321</v>
      </c>
      <c r="F952" s="124">
        <v>4668605338</v>
      </c>
      <c r="G952" s="123">
        <v>143</v>
      </c>
      <c r="H952" s="122">
        <v>2165837975</v>
      </c>
      <c r="I952" s="121">
        <f t="shared" si="14"/>
        <v>0.30818965517241381</v>
      </c>
    </row>
    <row r="953" spans="2:9" ht="13.5" thickBot="1" x14ac:dyDescent="0.25">
      <c r="B953" s="267"/>
      <c r="C953" s="127">
        <v>68160</v>
      </c>
      <c r="D953" s="126" t="s">
        <v>561</v>
      </c>
      <c r="E953" s="125">
        <v>64</v>
      </c>
      <c r="F953" s="124">
        <v>762582126</v>
      </c>
      <c r="G953" s="123">
        <v>27</v>
      </c>
      <c r="H953" s="122">
        <v>322926211</v>
      </c>
      <c r="I953" s="121">
        <f t="shared" si="14"/>
        <v>0.2967032967032967</v>
      </c>
    </row>
    <row r="954" spans="2:9" ht="13.5" thickBot="1" x14ac:dyDescent="0.25">
      <c r="B954" s="267"/>
      <c r="C954" s="127">
        <v>68162</v>
      </c>
      <c r="D954" s="126" t="s">
        <v>562</v>
      </c>
      <c r="E954" s="125">
        <v>263</v>
      </c>
      <c r="F954" s="124">
        <v>5343551328</v>
      </c>
      <c r="G954" s="123">
        <v>166</v>
      </c>
      <c r="H954" s="122">
        <v>3279377687</v>
      </c>
      <c r="I954" s="121">
        <f t="shared" si="14"/>
        <v>0.38694638694638694</v>
      </c>
    </row>
    <row r="955" spans="2:9" ht="13.5" thickBot="1" x14ac:dyDescent="0.25">
      <c r="B955" s="267"/>
      <c r="C955" s="127">
        <v>68167</v>
      </c>
      <c r="D955" s="126" t="s">
        <v>852</v>
      </c>
      <c r="E955" s="125">
        <v>177</v>
      </c>
      <c r="F955" s="124">
        <v>3002206423</v>
      </c>
      <c r="G955" s="123">
        <v>97</v>
      </c>
      <c r="H955" s="122">
        <v>1480288837</v>
      </c>
      <c r="I955" s="121">
        <f t="shared" si="14"/>
        <v>0.354014598540146</v>
      </c>
    </row>
    <row r="956" spans="2:9" ht="13.5" thickBot="1" x14ac:dyDescent="0.25">
      <c r="B956" s="267"/>
      <c r="C956" s="127">
        <v>68169</v>
      </c>
      <c r="D956" s="126" t="s">
        <v>563</v>
      </c>
      <c r="E956" s="125">
        <v>100</v>
      </c>
      <c r="F956" s="124">
        <v>1621956701</v>
      </c>
      <c r="G956" s="123">
        <v>67</v>
      </c>
      <c r="H956" s="122">
        <v>935127471</v>
      </c>
      <c r="I956" s="121">
        <f t="shared" si="14"/>
        <v>0.40119760479041916</v>
      </c>
    </row>
    <row r="957" spans="2:9" ht="13.5" thickBot="1" x14ac:dyDescent="0.25">
      <c r="B957" s="267"/>
      <c r="C957" s="127">
        <v>68176</v>
      </c>
      <c r="D957" s="126" t="s">
        <v>564</v>
      </c>
      <c r="E957" s="125">
        <v>146</v>
      </c>
      <c r="F957" s="124">
        <v>1933369448</v>
      </c>
      <c r="G957" s="123">
        <v>69</v>
      </c>
      <c r="H957" s="122">
        <v>735055650</v>
      </c>
      <c r="I957" s="121">
        <f t="shared" si="14"/>
        <v>0.32093023255813952</v>
      </c>
    </row>
    <row r="958" spans="2:9" ht="13.5" thickBot="1" x14ac:dyDescent="0.25">
      <c r="B958" s="267"/>
      <c r="C958" s="127">
        <v>68179</v>
      </c>
      <c r="D958" s="126" t="s">
        <v>853</v>
      </c>
      <c r="E958" s="125">
        <v>119</v>
      </c>
      <c r="F958" s="124">
        <v>1178496894</v>
      </c>
      <c r="G958" s="123">
        <v>74</v>
      </c>
      <c r="H958" s="122">
        <v>956071875</v>
      </c>
      <c r="I958" s="121">
        <f t="shared" si="14"/>
        <v>0.38341968911917096</v>
      </c>
    </row>
    <row r="959" spans="2:9" ht="13.5" thickBot="1" x14ac:dyDescent="0.25">
      <c r="B959" s="267"/>
      <c r="C959" s="127">
        <v>68190</v>
      </c>
      <c r="D959" s="126" t="s">
        <v>565</v>
      </c>
      <c r="E959" s="125">
        <v>174</v>
      </c>
      <c r="F959" s="124">
        <v>3146359843</v>
      </c>
      <c r="G959" s="123">
        <v>79</v>
      </c>
      <c r="H959" s="122">
        <v>1302397109</v>
      </c>
      <c r="I959" s="121">
        <f t="shared" si="14"/>
        <v>0.31225296442687744</v>
      </c>
    </row>
    <row r="960" spans="2:9" ht="13.5" thickBot="1" x14ac:dyDescent="0.25">
      <c r="B960" s="267"/>
      <c r="C960" s="127">
        <v>68207</v>
      </c>
      <c r="D960" s="126" t="s">
        <v>566</v>
      </c>
      <c r="E960" s="125">
        <v>231</v>
      </c>
      <c r="F960" s="124">
        <v>4928780433</v>
      </c>
      <c r="G960" s="123">
        <v>149</v>
      </c>
      <c r="H960" s="122">
        <v>3062001239</v>
      </c>
      <c r="I960" s="121">
        <f t="shared" si="14"/>
        <v>0.39210526315789473</v>
      </c>
    </row>
    <row r="961" spans="2:9" ht="13.5" thickBot="1" x14ac:dyDescent="0.25">
      <c r="B961" s="267"/>
      <c r="C961" s="127">
        <v>68209</v>
      </c>
      <c r="D961" s="126" t="s">
        <v>567</v>
      </c>
      <c r="E961" s="125">
        <v>169</v>
      </c>
      <c r="F961" s="124">
        <v>2794074434</v>
      </c>
      <c r="G961" s="123">
        <v>119</v>
      </c>
      <c r="H961" s="122">
        <v>1847283517</v>
      </c>
      <c r="I961" s="121">
        <f t="shared" si="14"/>
        <v>0.41319444444444442</v>
      </c>
    </row>
    <row r="962" spans="2:9" ht="13.5" thickBot="1" x14ac:dyDescent="0.25">
      <c r="B962" s="267"/>
      <c r="C962" s="127">
        <v>68211</v>
      </c>
      <c r="D962" s="126" t="s">
        <v>854</v>
      </c>
      <c r="E962" s="125">
        <v>40</v>
      </c>
      <c r="F962" s="124">
        <v>889076326</v>
      </c>
      <c r="G962" s="123">
        <v>15</v>
      </c>
      <c r="H962" s="122">
        <v>155475045</v>
      </c>
      <c r="I962" s="121">
        <f t="shared" si="14"/>
        <v>0.27272727272727271</v>
      </c>
    </row>
    <row r="963" spans="2:9" ht="13.5" thickBot="1" x14ac:dyDescent="0.25">
      <c r="B963" s="267"/>
      <c r="C963" s="127">
        <v>68217</v>
      </c>
      <c r="D963" s="126" t="s">
        <v>568</v>
      </c>
      <c r="E963" s="125">
        <v>163</v>
      </c>
      <c r="F963" s="124">
        <v>2208266178</v>
      </c>
      <c r="G963" s="123">
        <v>83</v>
      </c>
      <c r="H963" s="122">
        <v>1061754508</v>
      </c>
      <c r="I963" s="121">
        <f t="shared" si="14"/>
        <v>0.33739837398373984</v>
      </c>
    </row>
    <row r="964" spans="2:9" ht="13.5" thickBot="1" x14ac:dyDescent="0.25">
      <c r="B964" s="267"/>
      <c r="C964" s="127">
        <v>68229</v>
      </c>
      <c r="D964" s="126" t="s">
        <v>569</v>
      </c>
      <c r="E964" s="125">
        <v>236</v>
      </c>
      <c r="F964" s="124">
        <v>3302944820</v>
      </c>
      <c r="G964" s="123">
        <v>217</v>
      </c>
      <c r="H964" s="122">
        <v>2740427298</v>
      </c>
      <c r="I964" s="121">
        <f t="shared" si="14"/>
        <v>0.47902869757174393</v>
      </c>
    </row>
    <row r="965" spans="2:9" ht="13.5" thickBot="1" x14ac:dyDescent="0.25">
      <c r="B965" s="267"/>
      <c r="C965" s="127">
        <v>68235</v>
      </c>
      <c r="D965" s="126" t="s">
        <v>570</v>
      </c>
      <c r="E965" s="125">
        <v>375</v>
      </c>
      <c r="F965" s="124">
        <v>5791741950</v>
      </c>
      <c r="G965" s="123">
        <v>279</v>
      </c>
      <c r="H965" s="122">
        <v>3687633144</v>
      </c>
      <c r="I965" s="121">
        <f t="shared" si="14"/>
        <v>0.42660550458715596</v>
      </c>
    </row>
    <row r="966" spans="2:9" ht="13.5" thickBot="1" x14ac:dyDescent="0.25">
      <c r="B966" s="267"/>
      <c r="C966" s="127">
        <v>68245</v>
      </c>
      <c r="D966" s="126" t="s">
        <v>855</v>
      </c>
      <c r="E966" s="125">
        <v>52</v>
      </c>
      <c r="F966" s="124">
        <v>850586983</v>
      </c>
      <c r="G966" s="123">
        <v>15</v>
      </c>
      <c r="H966" s="122">
        <v>241200277</v>
      </c>
      <c r="I966" s="121">
        <f t="shared" si="14"/>
        <v>0.22388059701492538</v>
      </c>
    </row>
    <row r="967" spans="2:9" ht="13.5" thickBot="1" x14ac:dyDescent="0.25">
      <c r="B967" s="267"/>
      <c r="C967" s="127">
        <v>68250</v>
      </c>
      <c r="D967" s="126" t="s">
        <v>116</v>
      </c>
      <c r="E967" s="125">
        <v>161</v>
      </c>
      <c r="F967" s="124">
        <v>2371492286</v>
      </c>
      <c r="G967" s="123">
        <v>115</v>
      </c>
      <c r="H967" s="122">
        <v>1531490047</v>
      </c>
      <c r="I967" s="121">
        <f t="shared" si="14"/>
        <v>0.41666666666666669</v>
      </c>
    </row>
    <row r="968" spans="2:9" ht="13.5" thickBot="1" x14ac:dyDescent="0.25">
      <c r="B968" s="267"/>
      <c r="C968" s="127">
        <v>68255</v>
      </c>
      <c r="D968" s="126" t="s">
        <v>571</v>
      </c>
      <c r="E968" s="125">
        <v>124</v>
      </c>
      <c r="F968" s="124">
        <v>1542650601</v>
      </c>
      <c r="G968" s="123">
        <v>72</v>
      </c>
      <c r="H968" s="122">
        <v>1033999422</v>
      </c>
      <c r="I968" s="121">
        <f t="shared" si="14"/>
        <v>0.36734693877551022</v>
      </c>
    </row>
    <row r="969" spans="2:9" ht="13.5" thickBot="1" x14ac:dyDescent="0.25">
      <c r="B969" s="267"/>
      <c r="C969" s="127">
        <v>68264</v>
      </c>
      <c r="D969" s="126" t="s">
        <v>572</v>
      </c>
      <c r="E969" s="125">
        <v>81</v>
      </c>
      <c r="F969" s="124">
        <v>1375438272</v>
      </c>
      <c r="G969" s="123">
        <v>43</v>
      </c>
      <c r="H969" s="122">
        <v>645192696</v>
      </c>
      <c r="I969" s="121">
        <f t="shared" si="14"/>
        <v>0.34677419354838712</v>
      </c>
    </row>
    <row r="970" spans="2:9" ht="13.5" thickBot="1" x14ac:dyDescent="0.25">
      <c r="B970" s="267"/>
      <c r="C970" s="127">
        <v>68266</v>
      </c>
      <c r="D970" s="126" t="s">
        <v>573</v>
      </c>
      <c r="E970" s="125">
        <v>123</v>
      </c>
      <c r="F970" s="124">
        <v>1957187265</v>
      </c>
      <c r="G970" s="123">
        <v>69</v>
      </c>
      <c r="H970" s="122">
        <v>1017051080</v>
      </c>
      <c r="I970" s="121">
        <f t="shared" si="14"/>
        <v>0.359375</v>
      </c>
    </row>
    <row r="971" spans="2:9" ht="13.5" thickBot="1" x14ac:dyDescent="0.25">
      <c r="B971" s="267"/>
      <c r="C971" s="127">
        <v>68271</v>
      </c>
      <c r="D971" s="126" t="s">
        <v>574</v>
      </c>
      <c r="E971" s="125">
        <v>162</v>
      </c>
      <c r="F971" s="124">
        <v>2020381149</v>
      </c>
      <c r="G971" s="123">
        <v>121</v>
      </c>
      <c r="H971" s="122">
        <v>1317766144</v>
      </c>
      <c r="I971" s="121">
        <f t="shared" si="14"/>
        <v>0.42756183745583037</v>
      </c>
    </row>
    <row r="972" spans="2:9" ht="13.5" thickBot="1" x14ac:dyDescent="0.25">
      <c r="B972" s="267"/>
      <c r="C972" s="127">
        <v>68276</v>
      </c>
      <c r="D972" s="126" t="s">
        <v>575</v>
      </c>
      <c r="E972" s="125">
        <v>41</v>
      </c>
      <c r="F972" s="124">
        <v>468261100</v>
      </c>
      <c r="G972" s="128">
        <v>37</v>
      </c>
      <c r="H972" s="122">
        <v>316225579</v>
      </c>
      <c r="I972" s="121">
        <f t="shared" si="14"/>
        <v>0.47435897435897434</v>
      </c>
    </row>
    <row r="973" spans="2:9" ht="13.5" thickBot="1" x14ac:dyDescent="0.25">
      <c r="B973" s="267"/>
      <c r="C973" s="127">
        <v>68296</v>
      </c>
      <c r="D973" s="126" t="s">
        <v>576</v>
      </c>
      <c r="E973" s="125">
        <v>64</v>
      </c>
      <c r="F973" s="124">
        <v>960149256</v>
      </c>
      <c r="G973" s="123">
        <v>30</v>
      </c>
      <c r="H973" s="122">
        <v>453374478</v>
      </c>
      <c r="I973" s="121">
        <f t="shared" si="14"/>
        <v>0.31914893617021278</v>
      </c>
    </row>
    <row r="974" spans="2:9" ht="13.5" thickBot="1" x14ac:dyDescent="0.25">
      <c r="B974" s="267"/>
      <c r="C974" s="127">
        <v>68298</v>
      </c>
      <c r="D974" s="126" t="s">
        <v>856</v>
      </c>
      <c r="E974" s="125">
        <v>86</v>
      </c>
      <c r="F974" s="124">
        <v>1482733795</v>
      </c>
      <c r="G974" s="123">
        <v>76</v>
      </c>
      <c r="H974" s="122">
        <v>1051728622</v>
      </c>
      <c r="I974" s="121">
        <f t="shared" ref="I974:I1037" si="15">+G974/(G974+E974)</f>
        <v>0.46913580246913578</v>
      </c>
    </row>
    <row r="975" spans="2:9" ht="13.5" thickBot="1" x14ac:dyDescent="0.25">
      <c r="B975" s="267"/>
      <c r="C975" s="127">
        <v>68307</v>
      </c>
      <c r="D975" s="126" t="s">
        <v>577</v>
      </c>
      <c r="E975" s="125">
        <v>234</v>
      </c>
      <c r="F975" s="124">
        <v>4616360133</v>
      </c>
      <c r="G975" s="123">
        <v>129</v>
      </c>
      <c r="H975" s="122">
        <v>2582180150</v>
      </c>
      <c r="I975" s="121">
        <f t="shared" si="15"/>
        <v>0.35537190082644626</v>
      </c>
    </row>
    <row r="976" spans="2:9" ht="13.5" thickBot="1" x14ac:dyDescent="0.25">
      <c r="B976" s="267"/>
      <c r="C976" s="127">
        <v>68318</v>
      </c>
      <c r="D976" s="126" t="s">
        <v>578</v>
      </c>
      <c r="E976" s="125">
        <v>175</v>
      </c>
      <c r="F976" s="124">
        <v>3253260388</v>
      </c>
      <c r="G976" s="123">
        <v>73</v>
      </c>
      <c r="H976" s="122">
        <v>1317084823</v>
      </c>
      <c r="I976" s="121">
        <f t="shared" si="15"/>
        <v>0.29435483870967744</v>
      </c>
    </row>
    <row r="977" spans="2:9" ht="13.5" thickBot="1" x14ac:dyDescent="0.25">
      <c r="B977" s="267"/>
      <c r="C977" s="127">
        <v>68320</v>
      </c>
      <c r="D977" s="126" t="s">
        <v>54</v>
      </c>
      <c r="E977" s="125">
        <v>142</v>
      </c>
      <c r="F977" s="124">
        <v>1656992589</v>
      </c>
      <c r="G977" s="123">
        <v>86</v>
      </c>
      <c r="H977" s="122">
        <v>891812599</v>
      </c>
      <c r="I977" s="121">
        <f t="shared" si="15"/>
        <v>0.37719298245614036</v>
      </c>
    </row>
    <row r="978" spans="2:9" ht="13.5" thickBot="1" x14ac:dyDescent="0.25">
      <c r="B978" s="267"/>
      <c r="C978" s="127">
        <v>68322</v>
      </c>
      <c r="D978" s="126" t="s">
        <v>579</v>
      </c>
      <c r="E978" s="125">
        <v>36</v>
      </c>
      <c r="F978" s="124">
        <v>485230051</v>
      </c>
      <c r="G978" s="123">
        <v>30</v>
      </c>
      <c r="H978" s="122">
        <v>453765633</v>
      </c>
      <c r="I978" s="121">
        <f t="shared" si="15"/>
        <v>0.45454545454545453</v>
      </c>
    </row>
    <row r="979" spans="2:9" ht="13.5" thickBot="1" x14ac:dyDescent="0.25">
      <c r="B979" s="267"/>
      <c r="C979" s="127">
        <v>68324</v>
      </c>
      <c r="D979" s="126" t="s">
        <v>857</v>
      </c>
      <c r="E979" s="125">
        <v>142</v>
      </c>
      <c r="F979" s="124">
        <v>1463349176</v>
      </c>
      <c r="G979" s="123">
        <v>92</v>
      </c>
      <c r="H979" s="122">
        <v>825801378</v>
      </c>
      <c r="I979" s="121">
        <f t="shared" si="15"/>
        <v>0.39316239316239315</v>
      </c>
    </row>
    <row r="980" spans="2:9" ht="13.5" thickBot="1" x14ac:dyDescent="0.25">
      <c r="B980" s="267"/>
      <c r="C980" s="127">
        <v>68327</v>
      </c>
      <c r="D980" s="126" t="s">
        <v>580</v>
      </c>
      <c r="E980" s="125">
        <v>72</v>
      </c>
      <c r="F980" s="124">
        <v>841234288</v>
      </c>
      <c r="G980" s="123">
        <v>84</v>
      </c>
      <c r="H980" s="122">
        <v>1078733990</v>
      </c>
      <c r="I980" s="121">
        <f t="shared" si="15"/>
        <v>0.53846153846153844</v>
      </c>
    </row>
    <row r="981" spans="2:9" ht="13.5" thickBot="1" x14ac:dyDescent="0.25">
      <c r="B981" s="267"/>
      <c r="C981" s="127">
        <v>68344</v>
      </c>
      <c r="D981" s="126" t="s">
        <v>581</v>
      </c>
      <c r="E981" s="125">
        <v>49</v>
      </c>
      <c r="F981" s="124">
        <v>618039993</v>
      </c>
      <c r="G981" s="123">
        <v>38</v>
      </c>
      <c r="H981" s="122">
        <v>537915904</v>
      </c>
      <c r="I981" s="121">
        <f t="shared" si="15"/>
        <v>0.43678160919540232</v>
      </c>
    </row>
    <row r="982" spans="2:9" ht="13.5" thickBot="1" x14ac:dyDescent="0.25">
      <c r="B982" s="267"/>
      <c r="C982" s="127">
        <v>68368</v>
      </c>
      <c r="D982" s="126" t="s">
        <v>858</v>
      </c>
      <c r="E982" s="125">
        <v>133</v>
      </c>
      <c r="F982" s="124">
        <v>1086137287</v>
      </c>
      <c r="G982" s="123">
        <v>61</v>
      </c>
      <c r="H982" s="122">
        <v>481216943</v>
      </c>
      <c r="I982" s="121">
        <f t="shared" si="15"/>
        <v>0.31443298969072164</v>
      </c>
    </row>
    <row r="983" spans="2:9" ht="13.5" thickBot="1" x14ac:dyDescent="0.25">
      <c r="B983" s="267"/>
      <c r="C983" s="127">
        <v>68370</v>
      </c>
      <c r="D983" s="126" t="s">
        <v>582</v>
      </c>
      <c r="E983" s="125">
        <v>18</v>
      </c>
      <c r="F983" s="124">
        <v>254187867</v>
      </c>
      <c r="G983" s="123">
        <v>17</v>
      </c>
      <c r="H983" s="122">
        <v>197374278</v>
      </c>
      <c r="I983" s="121">
        <f t="shared" si="15"/>
        <v>0.48571428571428571</v>
      </c>
    </row>
    <row r="984" spans="2:9" ht="13.5" thickBot="1" x14ac:dyDescent="0.25">
      <c r="B984" s="267"/>
      <c r="C984" s="127">
        <v>68377</v>
      </c>
      <c r="D984" s="126" t="s">
        <v>583</v>
      </c>
      <c r="E984" s="125">
        <v>273</v>
      </c>
      <c r="F984" s="124">
        <v>3500014982</v>
      </c>
      <c r="G984" s="123">
        <v>177</v>
      </c>
      <c r="H984" s="122">
        <v>2153459588</v>
      </c>
      <c r="I984" s="121">
        <f t="shared" si="15"/>
        <v>0.39333333333333331</v>
      </c>
    </row>
    <row r="985" spans="2:9" ht="13.5" thickBot="1" x14ac:dyDescent="0.25">
      <c r="B985" s="267"/>
      <c r="C985" s="127">
        <v>68397</v>
      </c>
      <c r="D985" s="126" t="s">
        <v>290</v>
      </c>
      <c r="E985" s="125">
        <v>101</v>
      </c>
      <c r="F985" s="124">
        <v>1259666454</v>
      </c>
      <c r="G985" s="123">
        <v>46</v>
      </c>
      <c r="H985" s="122">
        <v>577510927</v>
      </c>
      <c r="I985" s="121">
        <f t="shared" si="15"/>
        <v>0.31292517006802723</v>
      </c>
    </row>
    <row r="986" spans="2:9" ht="13.5" thickBot="1" x14ac:dyDescent="0.25">
      <c r="B986" s="267"/>
      <c r="C986" s="127">
        <v>68385</v>
      </c>
      <c r="D986" s="126" t="s">
        <v>584</v>
      </c>
      <c r="E986" s="125">
        <v>155</v>
      </c>
      <c r="F986" s="124">
        <v>2758832364</v>
      </c>
      <c r="G986" s="123">
        <v>99</v>
      </c>
      <c r="H986" s="122">
        <v>1649508452</v>
      </c>
      <c r="I986" s="121">
        <f t="shared" si="15"/>
        <v>0.38976377952755903</v>
      </c>
    </row>
    <row r="987" spans="2:9" ht="13.5" thickBot="1" x14ac:dyDescent="0.25">
      <c r="B987" s="267"/>
      <c r="C987" s="127">
        <v>68406</v>
      </c>
      <c r="D987" s="126" t="s">
        <v>585</v>
      </c>
      <c r="E987" s="125">
        <v>325</v>
      </c>
      <c r="F987" s="124">
        <v>6137978571</v>
      </c>
      <c r="G987" s="123">
        <v>195</v>
      </c>
      <c r="H987" s="122">
        <v>3577143026</v>
      </c>
      <c r="I987" s="121">
        <f t="shared" si="15"/>
        <v>0.375</v>
      </c>
    </row>
    <row r="988" spans="2:9" ht="13.5" thickBot="1" x14ac:dyDescent="0.25">
      <c r="B988" s="267"/>
      <c r="C988" s="127">
        <v>68418</v>
      </c>
      <c r="D988" s="126" t="s">
        <v>586</v>
      </c>
      <c r="E988" s="125">
        <v>193</v>
      </c>
      <c r="F988" s="124">
        <v>2394684170</v>
      </c>
      <c r="G988" s="123">
        <v>112</v>
      </c>
      <c r="H988" s="122">
        <v>1430573996</v>
      </c>
      <c r="I988" s="121">
        <f t="shared" si="15"/>
        <v>0.36721311475409835</v>
      </c>
    </row>
    <row r="989" spans="2:9" ht="13.5" thickBot="1" x14ac:dyDescent="0.25">
      <c r="B989" s="267"/>
      <c r="C989" s="127">
        <v>68425</v>
      </c>
      <c r="D989" s="126" t="s">
        <v>587</v>
      </c>
      <c r="E989" s="125">
        <v>104</v>
      </c>
      <c r="F989" s="124">
        <v>1610309549</v>
      </c>
      <c r="G989" s="123">
        <v>57</v>
      </c>
      <c r="H989" s="122">
        <v>955453013</v>
      </c>
      <c r="I989" s="121">
        <f t="shared" si="15"/>
        <v>0.35403726708074534</v>
      </c>
    </row>
    <row r="990" spans="2:9" ht="13.5" thickBot="1" x14ac:dyDescent="0.25">
      <c r="B990" s="267"/>
      <c r="C990" s="127">
        <v>68432</v>
      </c>
      <c r="D990" s="126" t="s">
        <v>588</v>
      </c>
      <c r="E990" s="125">
        <v>177</v>
      </c>
      <c r="F990" s="124">
        <v>3953757417</v>
      </c>
      <c r="G990" s="123">
        <v>105</v>
      </c>
      <c r="H990" s="122">
        <v>2181776501</v>
      </c>
      <c r="I990" s="121">
        <f t="shared" si="15"/>
        <v>0.37234042553191488</v>
      </c>
    </row>
    <row r="991" spans="2:9" ht="13.5" thickBot="1" x14ac:dyDescent="0.25">
      <c r="B991" s="267"/>
      <c r="C991" s="127">
        <v>68444</v>
      </c>
      <c r="D991" s="126" t="s">
        <v>589</v>
      </c>
      <c r="E991" s="125">
        <v>165</v>
      </c>
      <c r="F991" s="124">
        <v>2655870039</v>
      </c>
      <c r="G991" s="123">
        <v>120</v>
      </c>
      <c r="H991" s="122">
        <v>1853264051</v>
      </c>
      <c r="I991" s="121">
        <f t="shared" si="15"/>
        <v>0.42105263157894735</v>
      </c>
    </row>
    <row r="992" spans="2:9" ht="13.5" thickBot="1" x14ac:dyDescent="0.25">
      <c r="B992" s="267"/>
      <c r="C992" s="127">
        <v>68464</v>
      </c>
      <c r="D992" s="126" t="s">
        <v>590</v>
      </c>
      <c r="E992" s="125">
        <v>214</v>
      </c>
      <c r="F992" s="124">
        <v>3238463759</v>
      </c>
      <c r="G992" s="123">
        <v>118</v>
      </c>
      <c r="H992" s="122">
        <v>1860366735</v>
      </c>
      <c r="I992" s="121">
        <f t="shared" si="15"/>
        <v>0.35542168674698793</v>
      </c>
    </row>
    <row r="993" spans="2:9" ht="13.5" thickBot="1" x14ac:dyDescent="0.25">
      <c r="B993" s="267"/>
      <c r="C993" s="127">
        <v>68468</v>
      </c>
      <c r="D993" s="126" t="s">
        <v>591</v>
      </c>
      <c r="E993" s="125">
        <v>129</v>
      </c>
      <c r="F993" s="124">
        <v>2259169660</v>
      </c>
      <c r="G993" s="123">
        <v>70</v>
      </c>
      <c r="H993" s="122">
        <v>1191177146</v>
      </c>
      <c r="I993" s="121">
        <f t="shared" si="15"/>
        <v>0.35175879396984927</v>
      </c>
    </row>
    <row r="994" spans="2:9" ht="13.5" thickBot="1" x14ac:dyDescent="0.25">
      <c r="B994" s="267"/>
      <c r="C994" s="127">
        <v>68498</v>
      </c>
      <c r="D994" s="126" t="s">
        <v>592</v>
      </c>
      <c r="E994" s="125">
        <v>146</v>
      </c>
      <c r="F994" s="124">
        <v>2156487796</v>
      </c>
      <c r="G994" s="123">
        <v>81</v>
      </c>
      <c r="H994" s="122">
        <v>969139766</v>
      </c>
      <c r="I994" s="121">
        <f t="shared" si="15"/>
        <v>0.35682819383259912</v>
      </c>
    </row>
    <row r="995" spans="2:9" ht="13.5" thickBot="1" x14ac:dyDescent="0.25">
      <c r="B995" s="267"/>
      <c r="C995" s="127">
        <v>68500</v>
      </c>
      <c r="D995" s="126" t="s">
        <v>593</v>
      </c>
      <c r="E995" s="125">
        <v>232</v>
      </c>
      <c r="F995" s="124">
        <v>3147254017</v>
      </c>
      <c r="G995" s="123">
        <v>152</v>
      </c>
      <c r="H995" s="122">
        <v>1709712021</v>
      </c>
      <c r="I995" s="121">
        <f t="shared" si="15"/>
        <v>0.39583333333333331</v>
      </c>
    </row>
    <row r="996" spans="2:9" ht="13.5" thickBot="1" x14ac:dyDescent="0.25">
      <c r="B996" s="267"/>
      <c r="C996" s="127">
        <v>68502</v>
      </c>
      <c r="D996" s="126" t="s">
        <v>594</v>
      </c>
      <c r="E996" s="125">
        <v>182</v>
      </c>
      <c r="F996" s="124">
        <v>2346249390</v>
      </c>
      <c r="G996" s="123">
        <v>99</v>
      </c>
      <c r="H996" s="122">
        <v>1123519097</v>
      </c>
      <c r="I996" s="121">
        <f t="shared" si="15"/>
        <v>0.35231316725978645</v>
      </c>
    </row>
    <row r="997" spans="2:9" ht="13.5" thickBot="1" x14ac:dyDescent="0.25">
      <c r="B997" s="267"/>
      <c r="C997" s="127">
        <v>68522</v>
      </c>
      <c r="D997" s="126" t="s">
        <v>859</v>
      </c>
      <c r="E997" s="125">
        <v>9</v>
      </c>
      <c r="F997" s="124">
        <v>134768550</v>
      </c>
      <c r="G997" s="123">
        <v>8</v>
      </c>
      <c r="H997" s="122">
        <v>87085000</v>
      </c>
      <c r="I997" s="121">
        <f t="shared" si="15"/>
        <v>0.47058823529411764</v>
      </c>
    </row>
    <row r="998" spans="2:9" ht="13.5" thickBot="1" x14ac:dyDescent="0.25">
      <c r="B998" s="267"/>
      <c r="C998" s="127">
        <v>68524</v>
      </c>
      <c r="D998" s="126" t="s">
        <v>595</v>
      </c>
      <c r="E998" s="125">
        <v>59</v>
      </c>
      <c r="F998" s="124">
        <v>805066568</v>
      </c>
      <c r="G998" s="123">
        <v>50</v>
      </c>
      <c r="H998" s="122">
        <v>850803857</v>
      </c>
      <c r="I998" s="121">
        <f t="shared" si="15"/>
        <v>0.45871559633027525</v>
      </c>
    </row>
    <row r="999" spans="2:9" ht="13.5" thickBot="1" x14ac:dyDescent="0.25">
      <c r="B999" s="267"/>
      <c r="C999" s="127">
        <v>68533</v>
      </c>
      <c r="D999" s="126" t="s">
        <v>596</v>
      </c>
      <c r="E999" s="125">
        <v>149</v>
      </c>
      <c r="F999" s="124">
        <v>2443138958</v>
      </c>
      <c r="G999" s="123">
        <v>64</v>
      </c>
      <c r="H999" s="122">
        <v>903268266</v>
      </c>
      <c r="I999" s="121">
        <f t="shared" si="15"/>
        <v>0.30046948356807512</v>
      </c>
    </row>
    <row r="1000" spans="2:9" ht="13.5" thickBot="1" x14ac:dyDescent="0.25">
      <c r="B1000" s="267"/>
      <c r="C1000" s="127">
        <v>68547</v>
      </c>
      <c r="D1000" s="126" t="s">
        <v>597</v>
      </c>
      <c r="E1000" s="125">
        <v>231</v>
      </c>
      <c r="F1000" s="124">
        <v>3390396189</v>
      </c>
      <c r="G1000" s="123">
        <v>119</v>
      </c>
      <c r="H1000" s="122">
        <v>1508848949</v>
      </c>
      <c r="I1000" s="121">
        <f t="shared" si="15"/>
        <v>0.34</v>
      </c>
    </row>
    <row r="1001" spans="2:9" ht="13.5" thickBot="1" x14ac:dyDescent="0.25">
      <c r="B1001" s="267"/>
      <c r="C1001" s="127">
        <v>68549</v>
      </c>
      <c r="D1001" s="126" t="s">
        <v>598</v>
      </c>
      <c r="E1001" s="125">
        <v>95</v>
      </c>
      <c r="F1001" s="124">
        <v>1485974629</v>
      </c>
      <c r="G1001" s="123">
        <v>60</v>
      </c>
      <c r="H1001" s="122">
        <v>1123036477</v>
      </c>
      <c r="I1001" s="121">
        <f t="shared" si="15"/>
        <v>0.38709677419354838</v>
      </c>
    </row>
    <row r="1002" spans="2:9" ht="13.5" thickBot="1" x14ac:dyDescent="0.25">
      <c r="B1002" s="267"/>
      <c r="C1002" s="127">
        <v>68572</v>
      </c>
      <c r="D1002" s="126" t="s">
        <v>860</v>
      </c>
      <c r="E1002" s="125">
        <v>271</v>
      </c>
      <c r="F1002" s="124">
        <v>3364493802</v>
      </c>
      <c r="G1002" s="123">
        <v>150</v>
      </c>
      <c r="H1002" s="122">
        <v>1705524328</v>
      </c>
      <c r="I1002" s="121">
        <f t="shared" si="15"/>
        <v>0.35629453681710216</v>
      </c>
    </row>
    <row r="1003" spans="2:9" ht="13.5" thickBot="1" x14ac:dyDescent="0.25">
      <c r="B1003" s="267"/>
      <c r="C1003" s="127">
        <v>68573</v>
      </c>
      <c r="D1003" s="126" t="s">
        <v>861</v>
      </c>
      <c r="E1003" s="125">
        <v>43</v>
      </c>
      <c r="F1003" s="124">
        <v>865137397</v>
      </c>
      <c r="G1003" s="123">
        <v>25</v>
      </c>
      <c r="H1003" s="122">
        <v>505999725</v>
      </c>
      <c r="I1003" s="121">
        <f t="shared" si="15"/>
        <v>0.36764705882352944</v>
      </c>
    </row>
    <row r="1004" spans="2:9" ht="13.5" thickBot="1" x14ac:dyDescent="0.25">
      <c r="B1004" s="267"/>
      <c r="C1004" s="127">
        <v>68575</v>
      </c>
      <c r="D1004" s="126" t="s">
        <v>599</v>
      </c>
      <c r="E1004" s="125">
        <v>151</v>
      </c>
      <c r="F1004" s="124">
        <v>3354980799</v>
      </c>
      <c r="G1004" s="123">
        <v>76</v>
      </c>
      <c r="H1004" s="122">
        <v>1808091071</v>
      </c>
      <c r="I1004" s="121">
        <f t="shared" si="15"/>
        <v>0.33480176211453744</v>
      </c>
    </row>
    <row r="1005" spans="2:9" ht="13.5" thickBot="1" x14ac:dyDescent="0.25">
      <c r="B1005" s="267"/>
      <c r="C1005" s="127">
        <v>68615</v>
      </c>
      <c r="D1005" s="126" t="s">
        <v>67</v>
      </c>
      <c r="E1005" s="125">
        <v>369</v>
      </c>
      <c r="F1005" s="124">
        <v>5896580820</v>
      </c>
      <c r="G1005" s="123">
        <v>191</v>
      </c>
      <c r="H1005" s="122">
        <v>2836897864</v>
      </c>
      <c r="I1005" s="121">
        <f t="shared" si="15"/>
        <v>0.34107142857142858</v>
      </c>
    </row>
    <row r="1006" spans="2:9" ht="13.5" thickBot="1" x14ac:dyDescent="0.25">
      <c r="B1006" s="267"/>
      <c r="C1006" s="127">
        <v>68655</v>
      </c>
      <c r="D1006" s="126" t="s">
        <v>600</v>
      </c>
      <c r="E1006" s="125">
        <v>182</v>
      </c>
      <c r="F1006" s="124">
        <v>5286633092</v>
      </c>
      <c r="G1006" s="123">
        <v>123</v>
      </c>
      <c r="H1006" s="122">
        <v>2547997590</v>
      </c>
      <c r="I1006" s="121">
        <f t="shared" si="15"/>
        <v>0.40327868852459015</v>
      </c>
    </row>
    <row r="1007" spans="2:9" ht="13.5" thickBot="1" x14ac:dyDescent="0.25">
      <c r="B1007" s="267"/>
      <c r="C1007" s="127">
        <v>68669</v>
      </c>
      <c r="D1007" s="126" t="s">
        <v>601</v>
      </c>
      <c r="E1007" s="125">
        <v>216</v>
      </c>
      <c r="F1007" s="124">
        <v>3178520348</v>
      </c>
      <c r="G1007" s="123">
        <v>100</v>
      </c>
      <c r="H1007" s="122">
        <v>1453532938</v>
      </c>
      <c r="I1007" s="121">
        <f t="shared" si="15"/>
        <v>0.31645569620253167</v>
      </c>
    </row>
    <row r="1008" spans="2:9" ht="13.5" thickBot="1" x14ac:dyDescent="0.25">
      <c r="B1008" s="267"/>
      <c r="C1008" s="127">
        <v>68673</v>
      </c>
      <c r="D1008" s="126" t="s">
        <v>862</v>
      </c>
      <c r="E1008" s="125">
        <v>72</v>
      </c>
      <c r="F1008" s="124">
        <v>1038436011</v>
      </c>
      <c r="G1008" s="123">
        <v>58</v>
      </c>
      <c r="H1008" s="122">
        <v>695889237</v>
      </c>
      <c r="I1008" s="121">
        <f t="shared" si="15"/>
        <v>0.44615384615384618</v>
      </c>
    </row>
    <row r="1009" spans="2:9" ht="13.5" thickBot="1" x14ac:dyDescent="0.25">
      <c r="B1009" s="267"/>
      <c r="C1009" s="127">
        <v>68679</v>
      </c>
      <c r="D1009" s="126" t="s">
        <v>602</v>
      </c>
      <c r="E1009" s="125">
        <v>272</v>
      </c>
      <c r="F1009" s="124">
        <v>3497526861</v>
      </c>
      <c r="G1009" s="123">
        <v>196</v>
      </c>
      <c r="H1009" s="122">
        <v>1981389408</v>
      </c>
      <c r="I1009" s="121">
        <f t="shared" si="15"/>
        <v>0.41880341880341881</v>
      </c>
    </row>
    <row r="1010" spans="2:9" ht="13.5" thickBot="1" x14ac:dyDescent="0.25">
      <c r="B1010" s="267"/>
      <c r="C1010" s="127">
        <v>68682</v>
      </c>
      <c r="D1010" s="126" t="s">
        <v>863</v>
      </c>
      <c r="E1010" s="125">
        <v>74</v>
      </c>
      <c r="F1010" s="124">
        <v>854159887</v>
      </c>
      <c r="G1010" s="123">
        <v>27</v>
      </c>
      <c r="H1010" s="122">
        <v>311877049</v>
      </c>
      <c r="I1010" s="121">
        <f t="shared" si="15"/>
        <v>0.26732673267326734</v>
      </c>
    </row>
    <row r="1011" spans="2:9" ht="13.5" thickBot="1" x14ac:dyDescent="0.25">
      <c r="B1011" s="267"/>
      <c r="C1011" s="127">
        <v>68684</v>
      </c>
      <c r="D1011" s="126" t="s">
        <v>603</v>
      </c>
      <c r="E1011" s="125">
        <v>127</v>
      </c>
      <c r="F1011" s="124">
        <v>2290125625</v>
      </c>
      <c r="G1011" s="123">
        <v>93</v>
      </c>
      <c r="H1011" s="122">
        <v>1620733713</v>
      </c>
      <c r="I1011" s="121">
        <f t="shared" si="15"/>
        <v>0.42272727272727273</v>
      </c>
    </row>
    <row r="1012" spans="2:9" ht="13.5" thickBot="1" x14ac:dyDescent="0.25">
      <c r="B1012" s="267"/>
      <c r="C1012" s="127">
        <v>68686</v>
      </c>
      <c r="D1012" s="126" t="s">
        <v>604</v>
      </c>
      <c r="E1012" s="125">
        <v>81</v>
      </c>
      <c r="F1012" s="124">
        <v>1453047784</v>
      </c>
      <c r="G1012" s="123">
        <v>39</v>
      </c>
      <c r="H1012" s="122">
        <v>628333555</v>
      </c>
      <c r="I1012" s="121">
        <f t="shared" si="15"/>
        <v>0.32500000000000001</v>
      </c>
    </row>
    <row r="1013" spans="2:9" ht="13.5" thickBot="1" x14ac:dyDescent="0.25">
      <c r="B1013" s="267"/>
      <c r="C1013" s="127">
        <v>68689</v>
      </c>
      <c r="D1013" s="126" t="s">
        <v>605</v>
      </c>
      <c r="E1013" s="125">
        <v>505</v>
      </c>
      <c r="F1013" s="124">
        <v>7606792530</v>
      </c>
      <c r="G1013" s="123">
        <v>310</v>
      </c>
      <c r="H1013" s="122">
        <v>4926033744</v>
      </c>
      <c r="I1013" s="121">
        <f t="shared" si="15"/>
        <v>0.38036809815950923</v>
      </c>
    </row>
    <row r="1014" spans="2:9" ht="13.5" thickBot="1" x14ac:dyDescent="0.25">
      <c r="B1014" s="267"/>
      <c r="C1014" s="127">
        <v>68705</v>
      </c>
      <c r="D1014" s="126" t="s">
        <v>507</v>
      </c>
      <c r="E1014" s="125">
        <v>69</v>
      </c>
      <c r="F1014" s="124">
        <v>984545732</v>
      </c>
      <c r="G1014" s="123">
        <v>24</v>
      </c>
      <c r="H1014" s="122">
        <v>288293540</v>
      </c>
      <c r="I1014" s="121">
        <f t="shared" si="15"/>
        <v>0.25806451612903225</v>
      </c>
    </row>
    <row r="1015" spans="2:9" ht="13.5" thickBot="1" x14ac:dyDescent="0.25">
      <c r="B1015" s="267"/>
      <c r="C1015" s="127">
        <v>68720</v>
      </c>
      <c r="D1015" s="126" t="s">
        <v>606</v>
      </c>
      <c r="E1015" s="125">
        <v>60</v>
      </c>
      <c r="F1015" s="124">
        <v>1252268580</v>
      </c>
      <c r="G1015" s="123">
        <v>36</v>
      </c>
      <c r="H1015" s="122">
        <v>485592257</v>
      </c>
      <c r="I1015" s="121">
        <f t="shared" si="15"/>
        <v>0.375</v>
      </c>
    </row>
    <row r="1016" spans="2:9" ht="13.5" thickBot="1" x14ac:dyDescent="0.25">
      <c r="B1016" s="267"/>
      <c r="C1016" s="127">
        <v>68745</v>
      </c>
      <c r="D1016" s="126" t="s">
        <v>607</v>
      </c>
      <c r="E1016" s="125">
        <v>217</v>
      </c>
      <c r="F1016" s="124">
        <v>3671532756</v>
      </c>
      <c r="G1016" s="123">
        <v>101</v>
      </c>
      <c r="H1016" s="122">
        <v>1654675281</v>
      </c>
      <c r="I1016" s="121">
        <f t="shared" si="15"/>
        <v>0.31761006289308175</v>
      </c>
    </row>
    <row r="1017" spans="2:9" ht="13.5" thickBot="1" x14ac:dyDescent="0.25">
      <c r="B1017" s="267"/>
      <c r="C1017" s="127">
        <v>68755</v>
      </c>
      <c r="D1017" s="126" t="s">
        <v>608</v>
      </c>
      <c r="E1017" s="125">
        <v>272</v>
      </c>
      <c r="F1017" s="124">
        <v>3764453038</v>
      </c>
      <c r="G1017" s="123">
        <v>162</v>
      </c>
      <c r="H1017" s="122">
        <v>2594430790</v>
      </c>
      <c r="I1017" s="121">
        <f t="shared" si="15"/>
        <v>0.37327188940092165</v>
      </c>
    </row>
    <row r="1018" spans="2:9" ht="13.5" thickBot="1" x14ac:dyDescent="0.25">
      <c r="B1018" s="267"/>
      <c r="C1018" s="127">
        <v>68770</v>
      </c>
      <c r="D1018" s="126" t="s">
        <v>864</v>
      </c>
      <c r="E1018" s="125">
        <v>124</v>
      </c>
      <c r="F1018" s="124">
        <v>1531104430</v>
      </c>
      <c r="G1018" s="123">
        <v>93</v>
      </c>
      <c r="H1018" s="122">
        <v>1116289087</v>
      </c>
      <c r="I1018" s="121">
        <f t="shared" si="15"/>
        <v>0.42857142857142855</v>
      </c>
    </row>
    <row r="1019" spans="2:9" ht="13.5" thickBot="1" x14ac:dyDescent="0.25">
      <c r="B1019" s="267"/>
      <c r="C1019" s="127">
        <v>68773</v>
      </c>
      <c r="D1019" s="126" t="s">
        <v>269</v>
      </c>
      <c r="E1019" s="125">
        <v>346</v>
      </c>
      <c r="F1019" s="124">
        <v>4214154337</v>
      </c>
      <c r="G1019" s="123">
        <v>207</v>
      </c>
      <c r="H1019" s="122">
        <v>2579409610</v>
      </c>
      <c r="I1019" s="121">
        <f t="shared" si="15"/>
        <v>0.37432188065099459</v>
      </c>
    </row>
    <row r="1020" spans="2:9" ht="13.5" thickBot="1" x14ac:dyDescent="0.25">
      <c r="B1020" s="267"/>
      <c r="C1020" s="127">
        <v>68780</v>
      </c>
      <c r="D1020" s="126" t="s">
        <v>609</v>
      </c>
      <c r="E1020" s="125">
        <v>90</v>
      </c>
      <c r="F1020" s="124">
        <v>1663255517</v>
      </c>
      <c r="G1020" s="123">
        <v>47</v>
      </c>
      <c r="H1020" s="122">
        <v>903985786</v>
      </c>
      <c r="I1020" s="121">
        <f t="shared" si="15"/>
        <v>0.34306569343065696</v>
      </c>
    </row>
    <row r="1021" spans="2:9" ht="13.5" thickBot="1" x14ac:dyDescent="0.25">
      <c r="B1021" s="267"/>
      <c r="C1021" s="127">
        <v>68820</v>
      </c>
      <c r="D1021" s="126" t="s">
        <v>610</v>
      </c>
      <c r="E1021" s="125">
        <v>199</v>
      </c>
      <c r="F1021" s="124">
        <v>3596756508</v>
      </c>
      <c r="G1021" s="123">
        <v>128</v>
      </c>
      <c r="H1021" s="122">
        <v>2157024606</v>
      </c>
      <c r="I1021" s="121">
        <f t="shared" si="15"/>
        <v>0.39143730886850153</v>
      </c>
    </row>
    <row r="1022" spans="2:9" ht="13.5" thickBot="1" x14ac:dyDescent="0.25">
      <c r="B1022" s="267"/>
      <c r="C1022" s="127">
        <v>68855</v>
      </c>
      <c r="D1022" s="126" t="s">
        <v>611</v>
      </c>
      <c r="E1022" s="125">
        <v>181</v>
      </c>
      <c r="F1022" s="124">
        <v>2215520454</v>
      </c>
      <c r="G1022" s="123">
        <v>114</v>
      </c>
      <c r="H1022" s="122">
        <v>1671206512</v>
      </c>
      <c r="I1022" s="121">
        <f t="shared" si="15"/>
        <v>0.38644067796610171</v>
      </c>
    </row>
    <row r="1023" spans="2:9" ht="13.5" thickBot="1" x14ac:dyDescent="0.25">
      <c r="B1023" s="267"/>
      <c r="C1023" s="127">
        <v>68861</v>
      </c>
      <c r="D1023" s="126" t="s">
        <v>612</v>
      </c>
      <c r="E1023" s="125">
        <v>228</v>
      </c>
      <c r="F1023" s="124">
        <v>3668263252</v>
      </c>
      <c r="G1023" s="123">
        <v>145</v>
      </c>
      <c r="H1023" s="122">
        <v>1776794282</v>
      </c>
      <c r="I1023" s="121">
        <f t="shared" si="15"/>
        <v>0.38873994638069703</v>
      </c>
    </row>
    <row r="1024" spans="2:9" ht="13.5" thickBot="1" x14ac:dyDescent="0.25">
      <c r="B1024" s="267"/>
      <c r="C1024" s="127">
        <v>68867</v>
      </c>
      <c r="D1024" s="126" t="s">
        <v>865</v>
      </c>
      <c r="E1024" s="134">
        <v>6</v>
      </c>
      <c r="F1024" s="124">
        <v>116720000</v>
      </c>
      <c r="G1024" s="128">
        <v>4</v>
      </c>
      <c r="H1024" s="122">
        <v>48500000</v>
      </c>
      <c r="I1024" s="121">
        <f t="shared" si="15"/>
        <v>0.4</v>
      </c>
    </row>
    <row r="1025" spans="2:9" ht="13.5" thickBot="1" x14ac:dyDescent="0.25">
      <c r="B1025" s="267"/>
      <c r="C1025" s="127">
        <v>68872</v>
      </c>
      <c r="D1025" s="126" t="s">
        <v>136</v>
      </c>
      <c r="E1025" s="125">
        <v>143</v>
      </c>
      <c r="F1025" s="124">
        <v>1898152974</v>
      </c>
      <c r="G1025" s="123">
        <v>128</v>
      </c>
      <c r="H1025" s="122">
        <v>1670754247</v>
      </c>
      <c r="I1025" s="121">
        <f t="shared" si="15"/>
        <v>0.47232472324723246</v>
      </c>
    </row>
    <row r="1026" spans="2:9" ht="13.5" thickBot="1" x14ac:dyDescent="0.25">
      <c r="B1026" s="268"/>
      <c r="C1026" s="127">
        <v>68895</v>
      </c>
      <c r="D1026" s="126" t="s">
        <v>613</v>
      </c>
      <c r="E1026" s="125">
        <v>83</v>
      </c>
      <c r="F1026" s="124">
        <v>1522248641</v>
      </c>
      <c r="G1026" s="123">
        <v>33</v>
      </c>
      <c r="H1026" s="122">
        <v>487068661</v>
      </c>
      <c r="I1026" s="121">
        <f t="shared" si="15"/>
        <v>0.28448275862068967</v>
      </c>
    </row>
    <row r="1027" spans="2:9" ht="13.5" thickBot="1" x14ac:dyDescent="0.25">
      <c r="B1027" s="266" t="s">
        <v>269</v>
      </c>
      <c r="C1027" s="269" t="s">
        <v>1001</v>
      </c>
      <c r="D1027" s="270"/>
      <c r="E1027" s="133">
        <v>4334</v>
      </c>
      <c r="F1027" s="132">
        <v>72163944006</v>
      </c>
      <c r="G1027" s="131">
        <v>2441</v>
      </c>
      <c r="H1027" s="130">
        <v>39631925493</v>
      </c>
      <c r="I1027" s="129">
        <f t="shared" si="15"/>
        <v>0.36029520295202955</v>
      </c>
    </row>
    <row r="1028" spans="2:9" ht="13.5" thickBot="1" x14ac:dyDescent="0.25">
      <c r="B1028" s="267"/>
      <c r="C1028" s="127">
        <v>70110</v>
      </c>
      <c r="D1028" s="126" t="s">
        <v>295</v>
      </c>
      <c r="E1028" s="125">
        <v>74</v>
      </c>
      <c r="F1028" s="124">
        <v>1021511738</v>
      </c>
      <c r="G1028" s="123">
        <v>48</v>
      </c>
      <c r="H1028" s="122">
        <v>651464987</v>
      </c>
      <c r="I1028" s="121">
        <f t="shared" si="15"/>
        <v>0.39344262295081966</v>
      </c>
    </row>
    <row r="1029" spans="2:9" ht="13.5" thickBot="1" x14ac:dyDescent="0.25">
      <c r="B1029" s="267"/>
      <c r="C1029" s="127">
        <v>70124</v>
      </c>
      <c r="D1029" s="126" t="s">
        <v>615</v>
      </c>
      <c r="E1029" s="125">
        <v>168</v>
      </c>
      <c r="F1029" s="124">
        <v>2335840287</v>
      </c>
      <c r="G1029" s="123">
        <v>90</v>
      </c>
      <c r="H1029" s="122">
        <v>1125617320</v>
      </c>
      <c r="I1029" s="121">
        <f t="shared" si="15"/>
        <v>0.34883720930232559</v>
      </c>
    </row>
    <row r="1030" spans="2:9" ht="13.5" thickBot="1" x14ac:dyDescent="0.25">
      <c r="B1030" s="267"/>
      <c r="C1030" s="127">
        <v>70230</v>
      </c>
      <c r="D1030" s="126" t="s">
        <v>619</v>
      </c>
      <c r="E1030" s="125">
        <v>34</v>
      </c>
      <c r="F1030" s="124">
        <v>470200010</v>
      </c>
      <c r="G1030" s="128">
        <v>11</v>
      </c>
      <c r="H1030" s="122">
        <v>114932476</v>
      </c>
      <c r="I1030" s="121">
        <f t="shared" si="15"/>
        <v>0.24444444444444444</v>
      </c>
    </row>
    <row r="1031" spans="2:9" ht="13.5" thickBot="1" x14ac:dyDescent="0.25">
      <c r="B1031" s="267"/>
      <c r="C1031" s="127">
        <v>70204</v>
      </c>
      <c r="D1031" s="126" t="s">
        <v>616</v>
      </c>
      <c r="E1031" s="125">
        <v>61</v>
      </c>
      <c r="F1031" s="124">
        <v>796618738</v>
      </c>
      <c r="G1031" s="123">
        <v>41</v>
      </c>
      <c r="H1031" s="122">
        <v>538597194</v>
      </c>
      <c r="I1031" s="121">
        <f t="shared" si="15"/>
        <v>0.40196078431372551</v>
      </c>
    </row>
    <row r="1032" spans="2:9" ht="13.5" thickBot="1" x14ac:dyDescent="0.25">
      <c r="B1032" s="267"/>
      <c r="C1032" s="127">
        <v>70215</v>
      </c>
      <c r="D1032" s="126" t="s">
        <v>617</v>
      </c>
      <c r="E1032" s="125">
        <v>199</v>
      </c>
      <c r="F1032" s="124">
        <v>3813905334</v>
      </c>
      <c r="G1032" s="123">
        <v>102</v>
      </c>
      <c r="H1032" s="122">
        <v>2047306571</v>
      </c>
      <c r="I1032" s="121">
        <f t="shared" si="15"/>
        <v>0.33887043189368771</v>
      </c>
    </row>
    <row r="1033" spans="2:9" ht="13.5" thickBot="1" x14ac:dyDescent="0.25">
      <c r="B1033" s="267"/>
      <c r="C1033" s="127">
        <v>70221</v>
      </c>
      <c r="D1033" s="126" t="s">
        <v>618</v>
      </c>
      <c r="E1033" s="125">
        <v>45</v>
      </c>
      <c r="F1033" s="124">
        <v>583064261</v>
      </c>
      <c r="G1033" s="123">
        <v>28</v>
      </c>
      <c r="H1033" s="122">
        <v>322889000</v>
      </c>
      <c r="I1033" s="121">
        <f t="shared" si="15"/>
        <v>0.38356164383561642</v>
      </c>
    </row>
    <row r="1034" spans="2:9" ht="13.5" thickBot="1" x14ac:dyDescent="0.25">
      <c r="B1034" s="267"/>
      <c r="C1034" s="127">
        <v>70233</v>
      </c>
      <c r="D1034" s="126" t="s">
        <v>866</v>
      </c>
      <c r="E1034" s="125">
        <v>30</v>
      </c>
      <c r="F1034" s="124">
        <v>787886111</v>
      </c>
      <c r="G1034" s="123">
        <v>16</v>
      </c>
      <c r="H1034" s="122">
        <v>230018445</v>
      </c>
      <c r="I1034" s="121">
        <f t="shared" si="15"/>
        <v>0.34782608695652173</v>
      </c>
    </row>
    <row r="1035" spans="2:9" ht="13.5" thickBot="1" x14ac:dyDescent="0.25">
      <c r="B1035" s="267"/>
      <c r="C1035" s="127">
        <v>70235</v>
      </c>
      <c r="D1035" s="126" t="s">
        <v>620</v>
      </c>
      <c r="E1035" s="125">
        <v>144</v>
      </c>
      <c r="F1035" s="124">
        <v>2486342591</v>
      </c>
      <c r="G1035" s="123">
        <v>61</v>
      </c>
      <c r="H1035" s="122">
        <v>914344294</v>
      </c>
      <c r="I1035" s="121">
        <f t="shared" si="15"/>
        <v>0.29756097560975608</v>
      </c>
    </row>
    <row r="1036" spans="2:9" ht="13.5" thickBot="1" x14ac:dyDescent="0.25">
      <c r="B1036" s="267"/>
      <c r="C1036" s="127">
        <v>70265</v>
      </c>
      <c r="D1036" s="126" t="s">
        <v>621</v>
      </c>
      <c r="E1036" s="125">
        <v>153</v>
      </c>
      <c r="F1036" s="124">
        <v>2843787290</v>
      </c>
      <c r="G1036" s="123">
        <v>112</v>
      </c>
      <c r="H1036" s="122">
        <v>2384469783</v>
      </c>
      <c r="I1036" s="121">
        <f t="shared" si="15"/>
        <v>0.42264150943396228</v>
      </c>
    </row>
    <row r="1037" spans="2:9" ht="13.5" thickBot="1" x14ac:dyDescent="0.25">
      <c r="B1037" s="267"/>
      <c r="C1037" s="127">
        <v>70400</v>
      </c>
      <c r="D1037" s="126" t="s">
        <v>493</v>
      </c>
      <c r="E1037" s="125">
        <v>133</v>
      </c>
      <c r="F1037" s="124">
        <v>2198709267</v>
      </c>
      <c r="G1037" s="123">
        <v>84</v>
      </c>
      <c r="H1037" s="122">
        <v>1262059006</v>
      </c>
      <c r="I1037" s="121">
        <f t="shared" si="15"/>
        <v>0.38709677419354838</v>
      </c>
    </row>
    <row r="1038" spans="2:9" ht="13.5" thickBot="1" x14ac:dyDescent="0.25">
      <c r="B1038" s="267"/>
      <c r="C1038" s="127">
        <v>70418</v>
      </c>
      <c r="D1038" s="126" t="s">
        <v>622</v>
      </c>
      <c r="E1038" s="125">
        <v>155</v>
      </c>
      <c r="F1038" s="124">
        <v>2052840907</v>
      </c>
      <c r="G1038" s="123">
        <v>84</v>
      </c>
      <c r="H1038" s="122">
        <v>1089910300</v>
      </c>
      <c r="I1038" s="121">
        <f t="shared" ref="I1038:I1101" si="16">+G1038/(G1038+E1038)</f>
        <v>0.35146443514644349</v>
      </c>
    </row>
    <row r="1039" spans="2:9" ht="13.5" thickBot="1" x14ac:dyDescent="0.25">
      <c r="B1039" s="267"/>
      <c r="C1039" s="127">
        <v>70429</v>
      </c>
      <c r="D1039" s="126" t="s">
        <v>623</v>
      </c>
      <c r="E1039" s="125">
        <v>561</v>
      </c>
      <c r="F1039" s="124">
        <v>11708529413</v>
      </c>
      <c r="G1039" s="123">
        <v>353</v>
      </c>
      <c r="H1039" s="122">
        <v>6943696858</v>
      </c>
      <c r="I1039" s="121">
        <f t="shared" si="16"/>
        <v>0.3862144420131291</v>
      </c>
    </row>
    <row r="1040" spans="2:9" ht="13.5" thickBot="1" x14ac:dyDescent="0.25">
      <c r="B1040" s="267"/>
      <c r="C1040" s="127">
        <v>70473</v>
      </c>
      <c r="D1040" s="126" t="s">
        <v>867</v>
      </c>
      <c r="E1040" s="125">
        <v>79</v>
      </c>
      <c r="F1040" s="124">
        <v>1083555667</v>
      </c>
      <c r="G1040" s="123">
        <v>50</v>
      </c>
      <c r="H1040" s="122">
        <v>747415917</v>
      </c>
      <c r="I1040" s="121">
        <f t="shared" si="16"/>
        <v>0.38759689922480622</v>
      </c>
    </row>
    <row r="1041" spans="2:9" ht="13.5" thickBot="1" x14ac:dyDescent="0.25">
      <c r="B1041" s="267"/>
      <c r="C1041" s="127">
        <v>70508</v>
      </c>
      <c r="D1041" s="126" t="s">
        <v>624</v>
      </c>
      <c r="E1041" s="125">
        <v>230</v>
      </c>
      <c r="F1041" s="124">
        <v>3190473571</v>
      </c>
      <c r="G1041" s="123">
        <v>112</v>
      </c>
      <c r="H1041" s="122">
        <v>1459480630</v>
      </c>
      <c r="I1041" s="121">
        <f t="shared" si="16"/>
        <v>0.32748538011695905</v>
      </c>
    </row>
    <row r="1042" spans="2:9" ht="13.5" thickBot="1" x14ac:dyDescent="0.25">
      <c r="B1042" s="267"/>
      <c r="C1042" s="127">
        <v>70523</v>
      </c>
      <c r="D1042" s="126" t="s">
        <v>625</v>
      </c>
      <c r="E1042" s="125">
        <v>104</v>
      </c>
      <c r="F1042" s="124">
        <v>1588993613</v>
      </c>
      <c r="G1042" s="123">
        <v>82</v>
      </c>
      <c r="H1042" s="122">
        <v>1298534611</v>
      </c>
      <c r="I1042" s="121">
        <f t="shared" si="16"/>
        <v>0.44086021505376344</v>
      </c>
    </row>
    <row r="1043" spans="2:9" ht="13.5" thickBot="1" x14ac:dyDescent="0.25">
      <c r="B1043" s="267"/>
      <c r="C1043" s="127">
        <v>70670</v>
      </c>
      <c r="D1043" s="126" t="s">
        <v>626</v>
      </c>
      <c r="E1043" s="125">
        <v>117</v>
      </c>
      <c r="F1043" s="124">
        <v>1759502155</v>
      </c>
      <c r="G1043" s="123">
        <v>69</v>
      </c>
      <c r="H1043" s="122">
        <v>886221934</v>
      </c>
      <c r="I1043" s="121">
        <f t="shared" si="16"/>
        <v>0.37096774193548387</v>
      </c>
    </row>
    <row r="1044" spans="2:9" ht="13.5" thickBot="1" x14ac:dyDescent="0.25">
      <c r="B1044" s="267"/>
      <c r="C1044" s="127">
        <v>70678</v>
      </c>
      <c r="D1044" s="126" t="s">
        <v>627</v>
      </c>
      <c r="E1044" s="125">
        <v>355</v>
      </c>
      <c r="F1044" s="124">
        <v>6352213613</v>
      </c>
      <c r="G1044" s="123">
        <v>192</v>
      </c>
      <c r="H1044" s="122">
        <v>3223936664</v>
      </c>
      <c r="I1044" s="121">
        <f t="shared" si="16"/>
        <v>0.35100548446069468</v>
      </c>
    </row>
    <row r="1045" spans="2:9" ht="13.5" thickBot="1" x14ac:dyDescent="0.25">
      <c r="B1045" s="267"/>
      <c r="C1045" s="127">
        <v>70823</v>
      </c>
      <c r="D1045" s="126" t="s">
        <v>631</v>
      </c>
      <c r="E1045" s="125">
        <v>74</v>
      </c>
      <c r="F1045" s="124">
        <v>993004133</v>
      </c>
      <c r="G1045" s="123">
        <v>60</v>
      </c>
      <c r="H1045" s="122">
        <v>690194065</v>
      </c>
      <c r="I1045" s="121">
        <f t="shared" si="16"/>
        <v>0.44776119402985076</v>
      </c>
    </row>
    <row r="1046" spans="2:9" ht="13.5" thickBot="1" x14ac:dyDescent="0.25">
      <c r="B1046" s="267"/>
      <c r="C1046" s="127">
        <v>70702</v>
      </c>
      <c r="D1046" s="126" t="s">
        <v>868</v>
      </c>
      <c r="E1046" s="125">
        <v>117</v>
      </c>
      <c r="F1046" s="124">
        <v>2077870338</v>
      </c>
      <c r="G1046" s="123">
        <v>59</v>
      </c>
      <c r="H1046" s="122">
        <v>1082989557</v>
      </c>
      <c r="I1046" s="121">
        <f t="shared" si="16"/>
        <v>0.33522727272727271</v>
      </c>
    </row>
    <row r="1047" spans="2:9" ht="13.5" thickBot="1" x14ac:dyDescent="0.25">
      <c r="B1047" s="267"/>
      <c r="C1047" s="127">
        <v>70742</v>
      </c>
      <c r="D1047" s="126" t="s">
        <v>869</v>
      </c>
      <c r="E1047" s="125">
        <v>296</v>
      </c>
      <c r="F1047" s="124">
        <v>5216208135</v>
      </c>
      <c r="G1047" s="123">
        <v>128</v>
      </c>
      <c r="H1047" s="122">
        <v>2422851797</v>
      </c>
      <c r="I1047" s="121">
        <f t="shared" si="16"/>
        <v>0.30188679245283018</v>
      </c>
    </row>
    <row r="1048" spans="2:9" ht="13.5" thickBot="1" x14ac:dyDescent="0.25">
      <c r="B1048" s="267"/>
      <c r="C1048" s="127">
        <v>70708</v>
      </c>
      <c r="D1048" s="126" t="s">
        <v>628</v>
      </c>
      <c r="E1048" s="125">
        <v>300</v>
      </c>
      <c r="F1048" s="124">
        <v>5273093191</v>
      </c>
      <c r="G1048" s="123">
        <v>174</v>
      </c>
      <c r="H1048" s="122">
        <v>2766903797</v>
      </c>
      <c r="I1048" s="121">
        <f t="shared" si="16"/>
        <v>0.36708860759493672</v>
      </c>
    </row>
    <row r="1049" spans="2:9" ht="13.5" thickBot="1" x14ac:dyDescent="0.25">
      <c r="B1049" s="267"/>
      <c r="C1049" s="127">
        <v>70713</v>
      </c>
      <c r="D1049" s="126" t="s">
        <v>629</v>
      </c>
      <c r="E1049" s="125">
        <v>258</v>
      </c>
      <c r="F1049" s="124">
        <v>3534951957</v>
      </c>
      <c r="G1049" s="123">
        <v>148</v>
      </c>
      <c r="H1049" s="122">
        <v>2149441823</v>
      </c>
      <c r="I1049" s="121">
        <f t="shared" si="16"/>
        <v>0.3645320197044335</v>
      </c>
    </row>
    <row r="1050" spans="2:9" ht="13.5" thickBot="1" x14ac:dyDescent="0.25">
      <c r="B1050" s="267"/>
      <c r="C1050" s="127">
        <v>70717</v>
      </c>
      <c r="D1050" s="126" t="s">
        <v>690</v>
      </c>
      <c r="E1050" s="125">
        <v>95</v>
      </c>
      <c r="F1050" s="124">
        <v>1314450839</v>
      </c>
      <c r="G1050" s="123">
        <v>52</v>
      </c>
      <c r="H1050" s="122">
        <v>731817110</v>
      </c>
      <c r="I1050" s="121">
        <f t="shared" si="16"/>
        <v>0.35374149659863946</v>
      </c>
    </row>
    <row r="1051" spans="2:9" ht="13.5" thickBot="1" x14ac:dyDescent="0.25">
      <c r="B1051" s="267"/>
      <c r="C1051" s="127">
        <v>70820</v>
      </c>
      <c r="D1051" s="126" t="s">
        <v>630</v>
      </c>
      <c r="E1051" s="125">
        <v>100</v>
      </c>
      <c r="F1051" s="124">
        <v>1133941660</v>
      </c>
      <c r="G1051" s="123">
        <v>36</v>
      </c>
      <c r="H1051" s="122">
        <v>414893275</v>
      </c>
      <c r="I1051" s="121">
        <f t="shared" si="16"/>
        <v>0.26470588235294118</v>
      </c>
    </row>
    <row r="1052" spans="2:9" ht="13.5" thickBot="1" x14ac:dyDescent="0.25">
      <c r="B1052" s="267"/>
      <c r="C1052" s="127">
        <v>70001</v>
      </c>
      <c r="D1052" s="126" t="s">
        <v>614</v>
      </c>
      <c r="E1052" s="125">
        <v>166</v>
      </c>
      <c r="F1052" s="124">
        <v>2601284176</v>
      </c>
      <c r="G1052" s="123">
        <v>83</v>
      </c>
      <c r="H1052" s="122">
        <v>1064319292</v>
      </c>
      <c r="I1052" s="121">
        <f t="shared" si="16"/>
        <v>0.33333333333333331</v>
      </c>
    </row>
    <row r="1053" spans="2:9" ht="13.5" thickBot="1" x14ac:dyDescent="0.25">
      <c r="B1053" s="268"/>
      <c r="C1053" s="127">
        <v>70771</v>
      </c>
      <c r="D1053" s="126" t="s">
        <v>269</v>
      </c>
      <c r="E1053" s="125">
        <v>286</v>
      </c>
      <c r="F1053" s="124">
        <v>4945165011</v>
      </c>
      <c r="G1053" s="123">
        <v>166</v>
      </c>
      <c r="H1053" s="122">
        <v>3067618787</v>
      </c>
      <c r="I1053" s="121">
        <f t="shared" si="16"/>
        <v>0.36725663716814161</v>
      </c>
    </row>
    <row r="1054" spans="2:9" ht="13.5" thickBot="1" x14ac:dyDescent="0.25">
      <c r="B1054" s="266" t="s">
        <v>632</v>
      </c>
      <c r="C1054" s="269" t="s">
        <v>1001</v>
      </c>
      <c r="D1054" s="270"/>
      <c r="E1054" s="133">
        <v>11507</v>
      </c>
      <c r="F1054" s="132">
        <v>148563134848</v>
      </c>
      <c r="G1054" s="131">
        <v>7063</v>
      </c>
      <c r="H1054" s="130">
        <v>87715323566</v>
      </c>
      <c r="I1054" s="129">
        <f t="shared" si="16"/>
        <v>0.38034464189553041</v>
      </c>
    </row>
    <row r="1055" spans="2:9" ht="13.5" thickBot="1" x14ac:dyDescent="0.25">
      <c r="B1055" s="267"/>
      <c r="C1055" s="127">
        <v>73024</v>
      </c>
      <c r="D1055" s="126" t="s">
        <v>1035</v>
      </c>
      <c r="E1055" s="125">
        <v>131</v>
      </c>
      <c r="F1055" s="124">
        <v>1559555509</v>
      </c>
      <c r="G1055" s="123">
        <v>87</v>
      </c>
      <c r="H1055" s="122">
        <v>1214741244</v>
      </c>
      <c r="I1055" s="121">
        <f t="shared" si="16"/>
        <v>0.39908256880733944</v>
      </c>
    </row>
    <row r="1056" spans="2:9" ht="13.5" thickBot="1" x14ac:dyDescent="0.25">
      <c r="B1056" s="267"/>
      <c r="C1056" s="127">
        <v>73026</v>
      </c>
      <c r="D1056" s="126" t="s">
        <v>634</v>
      </c>
      <c r="E1056" s="125">
        <v>107</v>
      </c>
      <c r="F1056" s="124">
        <v>1241113453</v>
      </c>
      <c r="G1056" s="123">
        <v>54</v>
      </c>
      <c r="H1056" s="122">
        <v>533008014</v>
      </c>
      <c r="I1056" s="121">
        <f t="shared" si="16"/>
        <v>0.33540372670807456</v>
      </c>
    </row>
    <row r="1057" spans="2:9" ht="13.5" thickBot="1" x14ac:dyDescent="0.25">
      <c r="B1057" s="267"/>
      <c r="C1057" s="127">
        <v>73030</v>
      </c>
      <c r="D1057" s="126" t="s">
        <v>635</v>
      </c>
      <c r="E1057" s="125">
        <v>65</v>
      </c>
      <c r="F1057" s="124">
        <v>1215501841</v>
      </c>
      <c r="G1057" s="123">
        <v>21</v>
      </c>
      <c r="H1057" s="122">
        <v>636107275</v>
      </c>
      <c r="I1057" s="121">
        <f t="shared" si="16"/>
        <v>0.2441860465116279</v>
      </c>
    </row>
    <row r="1058" spans="2:9" ht="13.5" thickBot="1" x14ac:dyDescent="0.25">
      <c r="B1058" s="267"/>
      <c r="C1058" s="127">
        <v>73043</v>
      </c>
      <c r="D1058" s="126" t="s">
        <v>636</v>
      </c>
      <c r="E1058" s="125">
        <v>207</v>
      </c>
      <c r="F1058" s="124">
        <v>2067772141</v>
      </c>
      <c r="G1058" s="123">
        <v>116</v>
      </c>
      <c r="H1058" s="122">
        <v>1186482823</v>
      </c>
      <c r="I1058" s="121">
        <f t="shared" si="16"/>
        <v>0.3591331269349845</v>
      </c>
    </row>
    <row r="1059" spans="2:9" ht="13.5" thickBot="1" x14ac:dyDescent="0.25">
      <c r="B1059" s="267"/>
      <c r="C1059" s="127">
        <v>73055</v>
      </c>
      <c r="D1059" s="126" t="s">
        <v>637</v>
      </c>
      <c r="E1059" s="125">
        <v>106</v>
      </c>
      <c r="F1059" s="124">
        <v>1734583558</v>
      </c>
      <c r="G1059" s="123">
        <v>66</v>
      </c>
      <c r="H1059" s="122">
        <v>1053026853</v>
      </c>
      <c r="I1059" s="121">
        <f t="shared" si="16"/>
        <v>0.38372093023255816</v>
      </c>
    </row>
    <row r="1060" spans="2:9" ht="13.5" thickBot="1" x14ac:dyDescent="0.25">
      <c r="B1060" s="267"/>
      <c r="C1060" s="127">
        <v>73067</v>
      </c>
      <c r="D1060" s="126" t="s">
        <v>638</v>
      </c>
      <c r="E1060" s="125">
        <v>493</v>
      </c>
      <c r="F1060" s="124">
        <v>6088725156</v>
      </c>
      <c r="G1060" s="123">
        <v>262</v>
      </c>
      <c r="H1060" s="122">
        <v>3315033780</v>
      </c>
      <c r="I1060" s="121">
        <f t="shared" si="16"/>
        <v>0.34701986754966885</v>
      </c>
    </row>
    <row r="1061" spans="2:9" ht="13.5" thickBot="1" x14ac:dyDescent="0.25">
      <c r="B1061" s="267"/>
      <c r="C1061" s="127">
        <v>73124</v>
      </c>
      <c r="D1061" s="126" t="s">
        <v>639</v>
      </c>
      <c r="E1061" s="125">
        <v>372</v>
      </c>
      <c r="F1061" s="124">
        <v>5160536912</v>
      </c>
      <c r="G1061" s="123">
        <v>205</v>
      </c>
      <c r="H1061" s="122">
        <v>2661740341</v>
      </c>
      <c r="I1061" s="121">
        <f t="shared" si="16"/>
        <v>0.35528596187175043</v>
      </c>
    </row>
    <row r="1062" spans="2:9" ht="13.5" thickBot="1" x14ac:dyDescent="0.25">
      <c r="B1062" s="267"/>
      <c r="C1062" s="127">
        <v>73148</v>
      </c>
      <c r="D1062" s="126" t="s">
        <v>1034</v>
      </c>
      <c r="E1062" s="125">
        <v>24</v>
      </c>
      <c r="F1062" s="124">
        <v>344065353</v>
      </c>
      <c r="G1062" s="123">
        <v>25</v>
      </c>
      <c r="H1062" s="122">
        <v>331540000</v>
      </c>
      <c r="I1062" s="121">
        <f t="shared" si="16"/>
        <v>0.51020408163265307</v>
      </c>
    </row>
    <row r="1063" spans="2:9" ht="13.5" thickBot="1" x14ac:dyDescent="0.25">
      <c r="B1063" s="267"/>
      <c r="C1063" s="127">
        <v>73152</v>
      </c>
      <c r="D1063" s="126" t="s">
        <v>640</v>
      </c>
      <c r="E1063" s="125">
        <v>164</v>
      </c>
      <c r="F1063" s="124">
        <v>1704377939</v>
      </c>
      <c r="G1063" s="123">
        <v>84</v>
      </c>
      <c r="H1063" s="122">
        <v>864445207</v>
      </c>
      <c r="I1063" s="121">
        <f t="shared" si="16"/>
        <v>0.33870967741935482</v>
      </c>
    </row>
    <row r="1064" spans="2:9" ht="13.5" thickBot="1" x14ac:dyDescent="0.25">
      <c r="B1064" s="267"/>
      <c r="C1064" s="127">
        <v>73168</v>
      </c>
      <c r="D1064" s="126" t="s">
        <v>641</v>
      </c>
      <c r="E1064" s="125">
        <v>657</v>
      </c>
      <c r="F1064" s="124">
        <v>7678147057</v>
      </c>
      <c r="G1064" s="123">
        <v>350</v>
      </c>
      <c r="H1064" s="122">
        <v>4036371552</v>
      </c>
      <c r="I1064" s="121">
        <f t="shared" si="16"/>
        <v>0.34756703078450846</v>
      </c>
    </row>
    <row r="1065" spans="2:9" ht="13.5" thickBot="1" x14ac:dyDescent="0.25">
      <c r="B1065" s="267"/>
      <c r="C1065" s="127">
        <v>73200</v>
      </c>
      <c r="D1065" s="126" t="s">
        <v>642</v>
      </c>
      <c r="E1065" s="125">
        <v>79</v>
      </c>
      <c r="F1065" s="124">
        <v>795949815</v>
      </c>
      <c r="G1065" s="123">
        <v>62</v>
      </c>
      <c r="H1065" s="122">
        <v>646089003</v>
      </c>
      <c r="I1065" s="121">
        <f t="shared" si="16"/>
        <v>0.43971631205673761</v>
      </c>
    </row>
    <row r="1066" spans="2:9" ht="13.5" thickBot="1" x14ac:dyDescent="0.25">
      <c r="B1066" s="267"/>
      <c r="C1066" s="127">
        <v>73217</v>
      </c>
      <c r="D1066" s="126" t="s">
        <v>643</v>
      </c>
      <c r="E1066" s="125">
        <v>285</v>
      </c>
      <c r="F1066" s="124">
        <v>4282675351</v>
      </c>
      <c r="G1066" s="123">
        <v>245</v>
      </c>
      <c r="H1066" s="122">
        <v>3427624246</v>
      </c>
      <c r="I1066" s="121">
        <f t="shared" si="16"/>
        <v>0.46226415094339623</v>
      </c>
    </row>
    <row r="1067" spans="2:9" ht="13.5" thickBot="1" x14ac:dyDescent="0.25">
      <c r="B1067" s="267"/>
      <c r="C1067" s="127">
        <v>73226</v>
      </c>
      <c r="D1067" s="126" t="s">
        <v>644</v>
      </c>
      <c r="E1067" s="125">
        <v>250</v>
      </c>
      <c r="F1067" s="124">
        <v>3385796474</v>
      </c>
      <c r="G1067" s="123">
        <v>136</v>
      </c>
      <c r="H1067" s="122">
        <v>1691822890</v>
      </c>
      <c r="I1067" s="121">
        <f t="shared" si="16"/>
        <v>0.35233160621761656</v>
      </c>
    </row>
    <row r="1068" spans="2:9" ht="13.5" thickBot="1" x14ac:dyDescent="0.25">
      <c r="B1068" s="267"/>
      <c r="C1068" s="127">
        <v>73236</v>
      </c>
      <c r="D1068" s="126" t="s">
        <v>645</v>
      </c>
      <c r="E1068" s="125">
        <v>176</v>
      </c>
      <c r="F1068" s="124">
        <v>2704784886</v>
      </c>
      <c r="G1068" s="123">
        <v>95</v>
      </c>
      <c r="H1068" s="122">
        <v>1303787680</v>
      </c>
      <c r="I1068" s="121">
        <f t="shared" si="16"/>
        <v>0.35055350553505538</v>
      </c>
    </row>
    <row r="1069" spans="2:9" ht="13.5" thickBot="1" x14ac:dyDescent="0.25">
      <c r="B1069" s="267"/>
      <c r="C1069" s="127">
        <v>73268</v>
      </c>
      <c r="D1069" s="126" t="s">
        <v>646</v>
      </c>
      <c r="E1069" s="125">
        <v>212</v>
      </c>
      <c r="F1069" s="124">
        <v>2740879191</v>
      </c>
      <c r="G1069" s="123">
        <v>151</v>
      </c>
      <c r="H1069" s="122">
        <v>1861119257</v>
      </c>
      <c r="I1069" s="121">
        <f t="shared" si="16"/>
        <v>0.41597796143250687</v>
      </c>
    </row>
    <row r="1070" spans="2:9" ht="13.5" thickBot="1" x14ac:dyDescent="0.25">
      <c r="B1070" s="267"/>
      <c r="C1070" s="127">
        <v>73270</v>
      </c>
      <c r="D1070" s="126" t="s">
        <v>647</v>
      </c>
      <c r="E1070" s="125">
        <v>276</v>
      </c>
      <c r="F1070" s="124">
        <v>3119085064</v>
      </c>
      <c r="G1070" s="123">
        <v>184</v>
      </c>
      <c r="H1070" s="122">
        <v>2133326568</v>
      </c>
      <c r="I1070" s="121">
        <f t="shared" si="16"/>
        <v>0.4</v>
      </c>
    </row>
    <row r="1071" spans="2:9" ht="13.5" thickBot="1" x14ac:dyDescent="0.25">
      <c r="B1071" s="267"/>
      <c r="C1071" s="127">
        <v>73275</v>
      </c>
      <c r="D1071" s="126" t="s">
        <v>934</v>
      </c>
      <c r="E1071" s="125">
        <v>28</v>
      </c>
      <c r="F1071" s="124">
        <v>339700539</v>
      </c>
      <c r="G1071" s="123">
        <v>26</v>
      </c>
      <c r="H1071" s="122">
        <v>366506384</v>
      </c>
      <c r="I1071" s="121">
        <f t="shared" si="16"/>
        <v>0.48148148148148145</v>
      </c>
    </row>
    <row r="1072" spans="2:9" ht="13.5" thickBot="1" x14ac:dyDescent="0.25">
      <c r="B1072" s="267"/>
      <c r="C1072" s="127">
        <v>73283</v>
      </c>
      <c r="D1072" s="126" t="s">
        <v>648</v>
      </c>
      <c r="E1072" s="125">
        <v>571</v>
      </c>
      <c r="F1072" s="124">
        <v>6823464425</v>
      </c>
      <c r="G1072" s="123">
        <v>348</v>
      </c>
      <c r="H1072" s="122">
        <v>3903703493</v>
      </c>
      <c r="I1072" s="121">
        <f t="shared" si="16"/>
        <v>0.37867247007616978</v>
      </c>
    </row>
    <row r="1073" spans="2:9" ht="13.5" thickBot="1" x14ac:dyDescent="0.25">
      <c r="B1073" s="267"/>
      <c r="C1073" s="127">
        <v>73319</v>
      </c>
      <c r="D1073" s="126" t="s">
        <v>1033</v>
      </c>
      <c r="E1073" s="125">
        <v>378</v>
      </c>
      <c r="F1073" s="124">
        <v>5326916528</v>
      </c>
      <c r="G1073" s="123">
        <v>277</v>
      </c>
      <c r="H1073" s="122">
        <v>3691904324</v>
      </c>
      <c r="I1073" s="121">
        <f t="shared" si="16"/>
        <v>0.42290076335877863</v>
      </c>
    </row>
    <row r="1074" spans="2:9" ht="13.5" thickBot="1" x14ac:dyDescent="0.25">
      <c r="B1074" s="267"/>
      <c r="C1074" s="127">
        <v>73347</v>
      </c>
      <c r="D1074" s="126" t="s">
        <v>649</v>
      </c>
      <c r="E1074" s="125">
        <v>136</v>
      </c>
      <c r="F1074" s="124">
        <v>1937568420</v>
      </c>
      <c r="G1074" s="123">
        <v>71</v>
      </c>
      <c r="H1074" s="122">
        <v>876079277</v>
      </c>
      <c r="I1074" s="121">
        <f t="shared" si="16"/>
        <v>0.34299516908212563</v>
      </c>
    </row>
    <row r="1075" spans="2:9" ht="13.5" thickBot="1" x14ac:dyDescent="0.25">
      <c r="B1075" s="267"/>
      <c r="C1075" s="127">
        <v>73349</v>
      </c>
      <c r="D1075" s="126" t="s">
        <v>1032</v>
      </c>
      <c r="E1075" s="125">
        <v>140</v>
      </c>
      <c r="F1075" s="124">
        <v>1618491177</v>
      </c>
      <c r="G1075" s="123">
        <v>59</v>
      </c>
      <c r="H1075" s="122">
        <v>830293840</v>
      </c>
      <c r="I1075" s="121">
        <f t="shared" si="16"/>
        <v>0.29648241206030151</v>
      </c>
    </row>
    <row r="1076" spans="2:9" ht="13.5" thickBot="1" x14ac:dyDescent="0.25">
      <c r="B1076" s="267"/>
      <c r="C1076" s="127">
        <v>73001</v>
      </c>
      <c r="D1076" s="126" t="s">
        <v>633</v>
      </c>
      <c r="E1076" s="125">
        <v>546</v>
      </c>
      <c r="F1076" s="124">
        <v>7094386309</v>
      </c>
      <c r="G1076" s="123">
        <v>219</v>
      </c>
      <c r="H1076" s="122">
        <v>2441000624</v>
      </c>
      <c r="I1076" s="121">
        <f t="shared" si="16"/>
        <v>0.28627450980392155</v>
      </c>
    </row>
    <row r="1077" spans="2:9" ht="13.5" thickBot="1" x14ac:dyDescent="0.25">
      <c r="B1077" s="267"/>
      <c r="C1077" s="127">
        <v>73352</v>
      </c>
      <c r="D1077" s="126" t="s">
        <v>650</v>
      </c>
      <c r="E1077" s="125">
        <v>300</v>
      </c>
      <c r="F1077" s="124">
        <v>3701967979</v>
      </c>
      <c r="G1077" s="123">
        <v>260</v>
      </c>
      <c r="H1077" s="122">
        <v>3337562256</v>
      </c>
      <c r="I1077" s="121">
        <f t="shared" si="16"/>
        <v>0.4642857142857143</v>
      </c>
    </row>
    <row r="1078" spans="2:9" ht="13.5" thickBot="1" x14ac:dyDescent="0.25">
      <c r="B1078" s="267"/>
      <c r="C1078" s="127">
        <v>73408</v>
      </c>
      <c r="D1078" s="126" t="s">
        <v>651</v>
      </c>
      <c r="E1078" s="125">
        <v>106</v>
      </c>
      <c r="F1078" s="124">
        <v>2512172574</v>
      </c>
      <c r="G1078" s="123">
        <v>57</v>
      </c>
      <c r="H1078" s="122">
        <v>1216415145</v>
      </c>
      <c r="I1078" s="121">
        <f t="shared" si="16"/>
        <v>0.34969325153374231</v>
      </c>
    </row>
    <row r="1079" spans="2:9" ht="13.5" thickBot="1" x14ac:dyDescent="0.25">
      <c r="B1079" s="267"/>
      <c r="C1079" s="127">
        <v>73411</v>
      </c>
      <c r="D1079" s="126" t="s">
        <v>652</v>
      </c>
      <c r="E1079" s="125">
        <v>449</v>
      </c>
      <c r="F1079" s="124">
        <v>5432989499</v>
      </c>
      <c r="G1079" s="123">
        <v>278</v>
      </c>
      <c r="H1079" s="122">
        <v>3222053089</v>
      </c>
      <c r="I1079" s="121">
        <f t="shared" si="16"/>
        <v>0.38239339752407153</v>
      </c>
    </row>
    <row r="1080" spans="2:9" ht="13.5" thickBot="1" x14ac:dyDescent="0.25">
      <c r="B1080" s="267"/>
      <c r="C1080" s="127">
        <v>73449</v>
      </c>
      <c r="D1080" s="126" t="s">
        <v>892</v>
      </c>
      <c r="E1080" s="125">
        <v>67</v>
      </c>
      <c r="F1080" s="124">
        <v>762675330</v>
      </c>
      <c r="G1080" s="123">
        <v>59</v>
      </c>
      <c r="H1080" s="122">
        <v>653480000</v>
      </c>
      <c r="I1080" s="121">
        <f t="shared" si="16"/>
        <v>0.46825396825396826</v>
      </c>
    </row>
    <row r="1081" spans="2:9" ht="13.5" thickBot="1" x14ac:dyDescent="0.25">
      <c r="B1081" s="267"/>
      <c r="C1081" s="127">
        <v>73461</v>
      </c>
      <c r="D1081" s="126" t="s">
        <v>1031</v>
      </c>
      <c r="E1081" s="125">
        <v>58</v>
      </c>
      <c r="F1081" s="124">
        <v>951890207</v>
      </c>
      <c r="G1081" s="123">
        <v>13</v>
      </c>
      <c r="H1081" s="122">
        <v>229070851</v>
      </c>
      <c r="I1081" s="121">
        <f t="shared" si="16"/>
        <v>0.18309859154929578</v>
      </c>
    </row>
    <row r="1082" spans="2:9" ht="13.5" thickBot="1" x14ac:dyDescent="0.25">
      <c r="B1082" s="267"/>
      <c r="C1082" s="127">
        <v>73483</v>
      </c>
      <c r="D1082" s="126" t="s">
        <v>654</v>
      </c>
      <c r="E1082" s="125">
        <v>164</v>
      </c>
      <c r="F1082" s="124">
        <v>2469826322</v>
      </c>
      <c r="G1082" s="123">
        <v>185</v>
      </c>
      <c r="H1082" s="122">
        <v>2393100280</v>
      </c>
      <c r="I1082" s="121">
        <f t="shared" si="16"/>
        <v>0.53008595988538687</v>
      </c>
    </row>
    <row r="1083" spans="2:9" ht="13.5" thickBot="1" x14ac:dyDescent="0.25">
      <c r="B1083" s="267"/>
      <c r="C1083" s="127">
        <v>73504</v>
      </c>
      <c r="D1083" s="126" t="s">
        <v>655</v>
      </c>
      <c r="E1083" s="125">
        <v>585</v>
      </c>
      <c r="F1083" s="124">
        <v>6625111224</v>
      </c>
      <c r="G1083" s="123">
        <v>352</v>
      </c>
      <c r="H1083" s="122">
        <v>3938046368</v>
      </c>
      <c r="I1083" s="121">
        <f t="shared" si="16"/>
        <v>0.37566702241195304</v>
      </c>
    </row>
    <row r="1084" spans="2:9" ht="13.5" thickBot="1" x14ac:dyDescent="0.25">
      <c r="B1084" s="267"/>
      <c r="C1084" s="127">
        <v>73520</v>
      </c>
      <c r="D1084" s="126" t="s">
        <v>656</v>
      </c>
      <c r="E1084" s="125">
        <v>217</v>
      </c>
      <c r="F1084" s="124">
        <v>2706202462</v>
      </c>
      <c r="G1084" s="123">
        <v>186</v>
      </c>
      <c r="H1084" s="122">
        <v>2146224009</v>
      </c>
      <c r="I1084" s="121">
        <f t="shared" si="16"/>
        <v>0.46153846153846156</v>
      </c>
    </row>
    <row r="1085" spans="2:9" ht="13.5" thickBot="1" x14ac:dyDescent="0.25">
      <c r="B1085" s="267"/>
      <c r="C1085" s="127">
        <v>73547</v>
      </c>
      <c r="D1085" s="126" t="s">
        <v>657</v>
      </c>
      <c r="E1085" s="125">
        <v>38</v>
      </c>
      <c r="F1085" s="124">
        <v>553857248</v>
      </c>
      <c r="G1085" s="123">
        <v>15</v>
      </c>
      <c r="H1085" s="122">
        <v>193840843</v>
      </c>
      <c r="I1085" s="121">
        <f t="shared" si="16"/>
        <v>0.28301886792452829</v>
      </c>
    </row>
    <row r="1086" spans="2:9" ht="13.5" thickBot="1" x14ac:dyDescent="0.25">
      <c r="B1086" s="267"/>
      <c r="C1086" s="127">
        <v>73555</v>
      </c>
      <c r="D1086" s="126" t="s">
        <v>658</v>
      </c>
      <c r="E1086" s="125">
        <v>723</v>
      </c>
      <c r="F1086" s="124">
        <v>8921313873</v>
      </c>
      <c r="G1086" s="123">
        <v>387</v>
      </c>
      <c r="H1086" s="122">
        <v>4282606262</v>
      </c>
      <c r="I1086" s="121">
        <f t="shared" si="16"/>
        <v>0.34864864864864864</v>
      </c>
    </row>
    <row r="1087" spans="2:9" ht="13.5" thickBot="1" x14ac:dyDescent="0.25">
      <c r="B1087" s="267"/>
      <c r="C1087" s="127">
        <v>73563</v>
      </c>
      <c r="D1087" s="126" t="s">
        <v>659</v>
      </c>
      <c r="E1087" s="125">
        <v>177</v>
      </c>
      <c r="F1087" s="124">
        <v>3092973896</v>
      </c>
      <c r="G1087" s="123">
        <v>114</v>
      </c>
      <c r="H1087" s="122">
        <v>1695760347</v>
      </c>
      <c r="I1087" s="121">
        <f t="shared" si="16"/>
        <v>0.39175257731958762</v>
      </c>
    </row>
    <row r="1088" spans="2:9" ht="13.5" thickBot="1" x14ac:dyDescent="0.25">
      <c r="B1088" s="267"/>
      <c r="C1088" s="127">
        <v>73585</v>
      </c>
      <c r="D1088" s="126" t="s">
        <v>660</v>
      </c>
      <c r="E1088" s="125">
        <v>254</v>
      </c>
      <c r="F1088" s="124">
        <v>4684984307</v>
      </c>
      <c r="G1088" s="123">
        <v>189</v>
      </c>
      <c r="H1088" s="122">
        <v>3500660714</v>
      </c>
      <c r="I1088" s="121">
        <f t="shared" si="16"/>
        <v>0.42663656884875845</v>
      </c>
    </row>
    <row r="1089" spans="2:9" ht="13.5" thickBot="1" x14ac:dyDescent="0.25">
      <c r="B1089" s="267"/>
      <c r="C1089" s="127">
        <v>73616</v>
      </c>
      <c r="D1089" s="126" t="s">
        <v>661</v>
      </c>
      <c r="E1089" s="125">
        <v>568</v>
      </c>
      <c r="F1089" s="124">
        <v>7214169841</v>
      </c>
      <c r="G1089" s="123">
        <v>353</v>
      </c>
      <c r="H1089" s="122">
        <v>4325877216</v>
      </c>
      <c r="I1089" s="121">
        <f t="shared" si="16"/>
        <v>0.38327904451682954</v>
      </c>
    </row>
    <row r="1090" spans="2:9" ht="13.5" thickBot="1" x14ac:dyDescent="0.25">
      <c r="B1090" s="267"/>
      <c r="C1090" s="127">
        <v>73622</v>
      </c>
      <c r="D1090" s="126" t="s">
        <v>893</v>
      </c>
      <c r="E1090" s="125">
        <v>99</v>
      </c>
      <c r="F1090" s="124">
        <v>1695592948</v>
      </c>
      <c r="G1090" s="123">
        <v>74</v>
      </c>
      <c r="H1090" s="122">
        <v>1093325437</v>
      </c>
      <c r="I1090" s="121">
        <f t="shared" si="16"/>
        <v>0.4277456647398844</v>
      </c>
    </row>
    <row r="1091" spans="2:9" ht="13.5" thickBot="1" x14ac:dyDescent="0.25">
      <c r="B1091" s="267"/>
      <c r="C1091" s="127">
        <v>73624</v>
      </c>
      <c r="D1091" s="126" t="s">
        <v>662</v>
      </c>
      <c r="E1091" s="125">
        <v>468</v>
      </c>
      <c r="F1091" s="124">
        <v>5131574205</v>
      </c>
      <c r="G1091" s="123">
        <v>274</v>
      </c>
      <c r="H1091" s="122">
        <v>2790788737</v>
      </c>
      <c r="I1091" s="121">
        <f t="shared" si="16"/>
        <v>0.3692722371967655</v>
      </c>
    </row>
    <row r="1092" spans="2:9" ht="13.5" thickBot="1" x14ac:dyDescent="0.25">
      <c r="B1092" s="267"/>
      <c r="C1092" s="127">
        <v>73671</v>
      </c>
      <c r="D1092" s="126" t="s">
        <v>663</v>
      </c>
      <c r="E1092" s="125">
        <v>100</v>
      </c>
      <c r="F1092" s="124">
        <v>1833147718</v>
      </c>
      <c r="G1092" s="123">
        <v>67</v>
      </c>
      <c r="H1092" s="122">
        <v>900211229</v>
      </c>
      <c r="I1092" s="121">
        <f t="shared" si="16"/>
        <v>0.40119760479041916</v>
      </c>
    </row>
    <row r="1093" spans="2:9" ht="13.5" thickBot="1" x14ac:dyDescent="0.25">
      <c r="B1093" s="267"/>
      <c r="C1093" s="127">
        <v>73675</v>
      </c>
      <c r="D1093" s="126" t="s">
        <v>664</v>
      </c>
      <c r="E1093" s="125">
        <v>337</v>
      </c>
      <c r="F1093" s="124">
        <v>3855695427</v>
      </c>
      <c r="G1093" s="123">
        <v>195</v>
      </c>
      <c r="H1093" s="122">
        <v>2103657201</v>
      </c>
      <c r="I1093" s="121">
        <f t="shared" si="16"/>
        <v>0.36654135338345867</v>
      </c>
    </row>
    <row r="1094" spans="2:9" ht="13.5" thickBot="1" x14ac:dyDescent="0.25">
      <c r="B1094" s="267"/>
      <c r="C1094" s="127">
        <v>73678</v>
      </c>
      <c r="D1094" s="126" t="s">
        <v>72</v>
      </c>
      <c r="E1094" s="125">
        <v>247</v>
      </c>
      <c r="F1094" s="124">
        <v>3104758226</v>
      </c>
      <c r="G1094" s="123">
        <v>155</v>
      </c>
      <c r="H1094" s="122">
        <v>1802527667</v>
      </c>
      <c r="I1094" s="121">
        <f t="shared" si="16"/>
        <v>0.38557213930348261</v>
      </c>
    </row>
    <row r="1095" spans="2:9" ht="13.5" thickBot="1" x14ac:dyDescent="0.25">
      <c r="B1095" s="267"/>
      <c r="C1095" s="127">
        <v>73443</v>
      </c>
      <c r="D1095" s="126" t="s">
        <v>653</v>
      </c>
      <c r="E1095" s="125">
        <v>265</v>
      </c>
      <c r="F1095" s="124">
        <v>3049037034</v>
      </c>
      <c r="G1095" s="123">
        <v>155</v>
      </c>
      <c r="H1095" s="122">
        <v>1660875388</v>
      </c>
      <c r="I1095" s="121">
        <f t="shared" si="16"/>
        <v>0.36904761904761907</v>
      </c>
    </row>
    <row r="1096" spans="2:9" ht="13.5" thickBot="1" x14ac:dyDescent="0.25">
      <c r="B1096" s="267"/>
      <c r="C1096" s="127">
        <v>73686</v>
      </c>
      <c r="D1096" s="126" t="s">
        <v>665</v>
      </c>
      <c r="E1096" s="125">
        <v>151</v>
      </c>
      <c r="F1096" s="124">
        <v>1990781977</v>
      </c>
      <c r="G1096" s="123">
        <v>102</v>
      </c>
      <c r="H1096" s="122">
        <v>1276811120</v>
      </c>
      <c r="I1096" s="121">
        <f t="shared" si="16"/>
        <v>0.40316205533596838</v>
      </c>
    </row>
    <row r="1097" spans="2:9" ht="13.5" thickBot="1" x14ac:dyDescent="0.25">
      <c r="B1097" s="267"/>
      <c r="C1097" s="127">
        <v>73770</v>
      </c>
      <c r="D1097" s="126" t="s">
        <v>268</v>
      </c>
      <c r="E1097" s="125">
        <v>61</v>
      </c>
      <c r="F1097" s="124">
        <v>604489060</v>
      </c>
      <c r="G1097" s="123">
        <v>45</v>
      </c>
      <c r="H1097" s="122">
        <v>505778449</v>
      </c>
      <c r="I1097" s="121">
        <f t="shared" si="16"/>
        <v>0.42452830188679247</v>
      </c>
    </row>
    <row r="1098" spans="2:9" ht="13.5" thickBot="1" x14ac:dyDescent="0.25">
      <c r="B1098" s="267"/>
      <c r="C1098" s="127">
        <v>73854</v>
      </c>
      <c r="D1098" s="126" t="s">
        <v>666</v>
      </c>
      <c r="E1098" s="125">
        <v>190</v>
      </c>
      <c r="F1098" s="124">
        <v>3142485508</v>
      </c>
      <c r="G1098" s="123">
        <v>121</v>
      </c>
      <c r="H1098" s="122">
        <v>2330920462</v>
      </c>
      <c r="I1098" s="121">
        <f t="shared" si="16"/>
        <v>0.38906752411575563</v>
      </c>
    </row>
    <row r="1099" spans="2:9" ht="13.5" thickBot="1" x14ac:dyDescent="0.25">
      <c r="B1099" s="267"/>
      <c r="C1099" s="127">
        <v>73861</v>
      </c>
      <c r="D1099" s="126" t="s">
        <v>667</v>
      </c>
      <c r="E1099" s="125">
        <v>107</v>
      </c>
      <c r="F1099" s="124">
        <v>1602290424</v>
      </c>
      <c r="G1099" s="123">
        <v>53</v>
      </c>
      <c r="H1099" s="122">
        <v>670068744</v>
      </c>
      <c r="I1099" s="121">
        <f t="shared" si="16"/>
        <v>0.33124999999999999</v>
      </c>
    </row>
    <row r="1100" spans="2:9" ht="13.5" thickBot="1" x14ac:dyDescent="0.25">
      <c r="B1100" s="267"/>
      <c r="C1100" s="127">
        <v>73870</v>
      </c>
      <c r="D1100" s="126" t="s">
        <v>668</v>
      </c>
      <c r="E1100" s="125">
        <v>242</v>
      </c>
      <c r="F1100" s="124">
        <v>2554358585</v>
      </c>
      <c r="G1100" s="123">
        <v>154</v>
      </c>
      <c r="H1100" s="122">
        <v>1694253506</v>
      </c>
      <c r="I1100" s="121">
        <f t="shared" si="16"/>
        <v>0.3888888888888889</v>
      </c>
    </row>
    <row r="1101" spans="2:9" ht="13.5" thickBot="1" x14ac:dyDescent="0.25">
      <c r="B1101" s="268"/>
      <c r="C1101" s="127">
        <v>73873</v>
      </c>
      <c r="D1101" s="126" t="s">
        <v>669</v>
      </c>
      <c r="E1101" s="125">
        <v>131</v>
      </c>
      <c r="F1101" s="124">
        <v>1404711876</v>
      </c>
      <c r="G1101" s="123">
        <v>77</v>
      </c>
      <c r="H1101" s="122">
        <v>745653571</v>
      </c>
      <c r="I1101" s="121">
        <f t="shared" si="16"/>
        <v>0.37019230769230771</v>
      </c>
    </row>
    <row r="1102" spans="2:9" ht="13.5" thickBot="1" x14ac:dyDescent="0.25">
      <c r="B1102" s="266" t="s">
        <v>670</v>
      </c>
      <c r="C1102" s="269" t="s">
        <v>1001</v>
      </c>
      <c r="D1102" s="270"/>
      <c r="E1102" s="133">
        <v>4987</v>
      </c>
      <c r="F1102" s="132">
        <v>73047868715</v>
      </c>
      <c r="G1102" s="131">
        <v>2381</v>
      </c>
      <c r="H1102" s="130">
        <v>36462141272</v>
      </c>
      <c r="I1102" s="129">
        <f t="shared" ref="I1102:I1152" si="17">+G1102/(G1102+E1102)</f>
        <v>0.32315418023887077</v>
      </c>
    </row>
    <row r="1103" spans="2:9" ht="13.5" thickBot="1" x14ac:dyDescent="0.25">
      <c r="B1103" s="267"/>
      <c r="C1103" s="127">
        <v>76020</v>
      </c>
      <c r="D1103" s="126" t="s">
        <v>671</v>
      </c>
      <c r="E1103" s="125">
        <v>37</v>
      </c>
      <c r="F1103" s="124">
        <v>545919418</v>
      </c>
      <c r="G1103" s="123">
        <v>28</v>
      </c>
      <c r="H1103" s="122">
        <v>318531541</v>
      </c>
      <c r="I1103" s="121">
        <f t="shared" si="17"/>
        <v>0.43076923076923079</v>
      </c>
    </row>
    <row r="1104" spans="2:9" ht="13.5" thickBot="1" x14ac:dyDescent="0.25">
      <c r="B1104" s="267"/>
      <c r="C1104" s="127">
        <v>76036</v>
      </c>
      <c r="D1104" s="126" t="s">
        <v>745</v>
      </c>
      <c r="E1104" s="125">
        <v>37</v>
      </c>
      <c r="F1104" s="124">
        <v>509077394</v>
      </c>
      <c r="G1104" s="123">
        <v>23</v>
      </c>
      <c r="H1104" s="122">
        <v>274112943</v>
      </c>
      <c r="I1104" s="121">
        <f t="shared" si="17"/>
        <v>0.38333333333333336</v>
      </c>
    </row>
    <row r="1105" spans="2:9" ht="13.5" thickBot="1" x14ac:dyDescent="0.25">
      <c r="B1105" s="267"/>
      <c r="C1105" s="127">
        <v>76041</v>
      </c>
      <c r="D1105" s="126" t="s">
        <v>672</v>
      </c>
      <c r="E1105" s="125">
        <v>175</v>
      </c>
      <c r="F1105" s="124">
        <v>1921102129</v>
      </c>
      <c r="G1105" s="123">
        <v>67</v>
      </c>
      <c r="H1105" s="122">
        <v>1102335661</v>
      </c>
      <c r="I1105" s="121">
        <f t="shared" si="17"/>
        <v>0.27685950413223143</v>
      </c>
    </row>
    <row r="1106" spans="2:9" ht="13.5" thickBot="1" x14ac:dyDescent="0.25">
      <c r="B1106" s="267"/>
      <c r="C1106" s="127">
        <v>76054</v>
      </c>
      <c r="D1106" s="126" t="s">
        <v>35</v>
      </c>
      <c r="E1106" s="125">
        <v>123</v>
      </c>
      <c r="F1106" s="124">
        <v>994719490</v>
      </c>
      <c r="G1106" s="123">
        <v>34</v>
      </c>
      <c r="H1106" s="122">
        <v>571537393</v>
      </c>
      <c r="I1106" s="121">
        <f t="shared" si="17"/>
        <v>0.21656050955414013</v>
      </c>
    </row>
    <row r="1107" spans="2:9" ht="13.5" thickBot="1" x14ac:dyDescent="0.25">
      <c r="B1107" s="267"/>
      <c r="C1107" s="127">
        <v>76100</v>
      </c>
      <c r="D1107" s="126" t="s">
        <v>105</v>
      </c>
      <c r="E1107" s="125">
        <v>278</v>
      </c>
      <c r="F1107" s="124">
        <v>4257253589</v>
      </c>
      <c r="G1107" s="123">
        <v>119</v>
      </c>
      <c r="H1107" s="122">
        <v>2259184528</v>
      </c>
      <c r="I1107" s="121">
        <f t="shared" si="17"/>
        <v>0.29974811083123426</v>
      </c>
    </row>
    <row r="1108" spans="2:9" ht="13.5" thickBot="1" x14ac:dyDescent="0.25">
      <c r="B1108" s="267"/>
      <c r="C1108" s="127">
        <v>76109</v>
      </c>
      <c r="D1108" s="126" t="s">
        <v>673</v>
      </c>
      <c r="E1108" s="125">
        <v>169</v>
      </c>
      <c r="F1108" s="124">
        <v>2031508484</v>
      </c>
      <c r="G1108" s="123">
        <v>57</v>
      </c>
      <c r="H1108" s="122">
        <v>682471552</v>
      </c>
      <c r="I1108" s="121">
        <f t="shared" si="17"/>
        <v>0.25221238938053098</v>
      </c>
    </row>
    <row r="1109" spans="2:9" ht="13.5" thickBot="1" x14ac:dyDescent="0.25">
      <c r="B1109" s="267"/>
      <c r="C1109" s="127">
        <v>76113</v>
      </c>
      <c r="D1109" s="126" t="s">
        <v>675</v>
      </c>
      <c r="E1109" s="125">
        <v>131</v>
      </c>
      <c r="F1109" s="124">
        <v>1968297201</v>
      </c>
      <c r="G1109" s="123">
        <v>61</v>
      </c>
      <c r="H1109" s="122">
        <v>1196681431</v>
      </c>
      <c r="I1109" s="121">
        <f t="shared" si="17"/>
        <v>0.31770833333333331</v>
      </c>
    </row>
    <row r="1110" spans="2:9" ht="13.5" thickBot="1" x14ac:dyDescent="0.25">
      <c r="B1110" s="267"/>
      <c r="C1110" s="127">
        <v>76122</v>
      </c>
      <c r="D1110" s="126" t="s">
        <v>676</v>
      </c>
      <c r="E1110" s="125">
        <v>108</v>
      </c>
      <c r="F1110" s="124">
        <v>1492175110</v>
      </c>
      <c r="G1110" s="123">
        <v>56</v>
      </c>
      <c r="H1110" s="122">
        <v>773126257</v>
      </c>
      <c r="I1110" s="121">
        <f t="shared" si="17"/>
        <v>0.34146341463414637</v>
      </c>
    </row>
    <row r="1111" spans="2:9" ht="13.5" thickBot="1" x14ac:dyDescent="0.25">
      <c r="B1111" s="267"/>
      <c r="C1111" s="127">
        <v>76126</v>
      </c>
      <c r="D1111" s="126" t="s">
        <v>1030</v>
      </c>
      <c r="E1111" s="125">
        <v>63</v>
      </c>
      <c r="F1111" s="124">
        <v>827697162</v>
      </c>
      <c r="G1111" s="123">
        <v>50</v>
      </c>
      <c r="H1111" s="122">
        <v>1283939371</v>
      </c>
      <c r="I1111" s="121">
        <f t="shared" si="17"/>
        <v>0.44247787610619471</v>
      </c>
    </row>
    <row r="1112" spans="2:9" ht="13.5" thickBot="1" x14ac:dyDescent="0.25">
      <c r="B1112" s="267"/>
      <c r="C1112" s="127">
        <v>76130</v>
      </c>
      <c r="D1112" s="126" t="s">
        <v>753</v>
      </c>
      <c r="E1112" s="125">
        <v>72</v>
      </c>
      <c r="F1112" s="124">
        <v>1093980078</v>
      </c>
      <c r="G1112" s="123">
        <v>51</v>
      </c>
      <c r="H1112" s="122">
        <v>573232542</v>
      </c>
      <c r="I1112" s="121">
        <f t="shared" si="17"/>
        <v>0.41463414634146339</v>
      </c>
    </row>
    <row r="1113" spans="2:9" ht="13.5" thickBot="1" x14ac:dyDescent="0.25">
      <c r="B1113" s="267"/>
      <c r="C1113" s="127">
        <v>76147</v>
      </c>
      <c r="D1113" s="126" t="s">
        <v>677</v>
      </c>
      <c r="E1113" s="125">
        <v>45</v>
      </c>
      <c r="F1113" s="124">
        <v>736874610</v>
      </c>
      <c r="G1113" s="123">
        <v>14</v>
      </c>
      <c r="H1113" s="122">
        <v>159626126</v>
      </c>
      <c r="I1113" s="121">
        <f t="shared" si="17"/>
        <v>0.23728813559322035</v>
      </c>
    </row>
    <row r="1114" spans="2:9" ht="13.5" thickBot="1" x14ac:dyDescent="0.25">
      <c r="B1114" s="267"/>
      <c r="C1114" s="127">
        <v>76233</v>
      </c>
      <c r="D1114" s="126" t="s">
        <v>678</v>
      </c>
      <c r="E1114" s="125">
        <v>197</v>
      </c>
      <c r="F1114" s="124">
        <v>3958503991</v>
      </c>
      <c r="G1114" s="123">
        <v>97</v>
      </c>
      <c r="H1114" s="122">
        <v>2043165835</v>
      </c>
      <c r="I1114" s="121">
        <f t="shared" si="17"/>
        <v>0.32993197278911562</v>
      </c>
    </row>
    <row r="1115" spans="2:9" ht="13.5" thickBot="1" x14ac:dyDescent="0.25">
      <c r="B1115" s="267"/>
      <c r="C1115" s="127">
        <v>76243</v>
      </c>
      <c r="D1115" s="126" t="s">
        <v>679</v>
      </c>
      <c r="E1115" s="125">
        <v>180</v>
      </c>
      <c r="F1115" s="124">
        <v>1813165170</v>
      </c>
      <c r="G1115" s="123">
        <v>77</v>
      </c>
      <c r="H1115" s="122">
        <v>1058569304</v>
      </c>
      <c r="I1115" s="121">
        <f t="shared" si="17"/>
        <v>0.29961089494163423</v>
      </c>
    </row>
    <row r="1116" spans="2:9" ht="13.5" thickBot="1" x14ac:dyDescent="0.25">
      <c r="B1116" s="267"/>
      <c r="C1116" s="127">
        <v>76246</v>
      </c>
      <c r="D1116" s="126" t="s">
        <v>902</v>
      </c>
      <c r="E1116" s="125">
        <v>129</v>
      </c>
      <c r="F1116" s="124">
        <v>1707006392</v>
      </c>
      <c r="G1116" s="123">
        <v>71</v>
      </c>
      <c r="H1116" s="122">
        <v>690623479</v>
      </c>
      <c r="I1116" s="121">
        <f t="shared" si="17"/>
        <v>0.35499999999999998</v>
      </c>
    </row>
    <row r="1117" spans="2:9" ht="13.5" thickBot="1" x14ac:dyDescent="0.25">
      <c r="B1117" s="267"/>
      <c r="C1117" s="127">
        <v>76248</v>
      </c>
      <c r="D1117" s="126" t="s">
        <v>680</v>
      </c>
      <c r="E1117" s="125">
        <v>166</v>
      </c>
      <c r="F1117" s="124">
        <v>2121776796</v>
      </c>
      <c r="G1117" s="123">
        <v>68</v>
      </c>
      <c r="H1117" s="122">
        <v>904117432</v>
      </c>
      <c r="I1117" s="121">
        <f t="shared" si="17"/>
        <v>0.29059829059829062</v>
      </c>
    </row>
    <row r="1118" spans="2:9" ht="13.5" thickBot="1" x14ac:dyDescent="0.25">
      <c r="B1118" s="267"/>
      <c r="C1118" s="127">
        <v>76250</v>
      </c>
      <c r="D1118" s="126" t="s">
        <v>681</v>
      </c>
      <c r="E1118" s="125">
        <v>121</v>
      </c>
      <c r="F1118" s="124">
        <v>2834509628</v>
      </c>
      <c r="G1118" s="123">
        <v>57</v>
      </c>
      <c r="H1118" s="122">
        <v>1382090791</v>
      </c>
      <c r="I1118" s="121">
        <f t="shared" si="17"/>
        <v>0.3202247191011236</v>
      </c>
    </row>
    <row r="1119" spans="2:9" ht="13.5" thickBot="1" x14ac:dyDescent="0.25">
      <c r="B1119" s="267"/>
      <c r="C1119" s="127">
        <v>76275</v>
      </c>
      <c r="D1119" s="126" t="s">
        <v>682</v>
      </c>
      <c r="E1119" s="125">
        <v>199</v>
      </c>
      <c r="F1119" s="124">
        <v>3065328861</v>
      </c>
      <c r="G1119" s="123">
        <v>147</v>
      </c>
      <c r="H1119" s="122">
        <v>2053902378</v>
      </c>
      <c r="I1119" s="121">
        <f t="shared" si="17"/>
        <v>0.42485549132947975</v>
      </c>
    </row>
    <row r="1120" spans="2:9" ht="13.5" thickBot="1" x14ac:dyDescent="0.25">
      <c r="B1120" s="267"/>
      <c r="C1120" s="127">
        <v>76306</v>
      </c>
      <c r="D1120" s="126" t="s">
        <v>935</v>
      </c>
      <c r="E1120" s="125">
        <v>110</v>
      </c>
      <c r="F1120" s="124">
        <v>1615812804</v>
      </c>
      <c r="G1120" s="123">
        <v>53</v>
      </c>
      <c r="H1120" s="122">
        <v>720371785</v>
      </c>
      <c r="I1120" s="121">
        <f t="shared" si="17"/>
        <v>0.32515337423312884</v>
      </c>
    </row>
    <row r="1121" spans="2:9" ht="13.5" thickBot="1" x14ac:dyDescent="0.25">
      <c r="B1121" s="267"/>
      <c r="C1121" s="127">
        <v>76318</v>
      </c>
      <c r="D1121" s="126" t="s">
        <v>683</v>
      </c>
      <c r="E1121" s="125">
        <v>105</v>
      </c>
      <c r="F1121" s="124">
        <v>1349069604</v>
      </c>
      <c r="G1121" s="123">
        <v>39</v>
      </c>
      <c r="H1121" s="122">
        <v>495544569</v>
      </c>
      <c r="I1121" s="121">
        <f t="shared" si="17"/>
        <v>0.27083333333333331</v>
      </c>
    </row>
    <row r="1122" spans="2:9" ht="13.5" thickBot="1" x14ac:dyDescent="0.25">
      <c r="B1122" s="267"/>
      <c r="C1122" s="127">
        <v>76111</v>
      </c>
      <c r="D1122" s="126" t="s">
        <v>674</v>
      </c>
      <c r="E1122" s="125">
        <v>104</v>
      </c>
      <c r="F1122" s="124">
        <v>1694172599</v>
      </c>
      <c r="G1122" s="123">
        <v>45</v>
      </c>
      <c r="H1122" s="122">
        <v>623307352</v>
      </c>
      <c r="I1122" s="121">
        <f t="shared" si="17"/>
        <v>0.30201342281879195</v>
      </c>
    </row>
    <row r="1123" spans="2:9" ht="13.5" thickBot="1" x14ac:dyDescent="0.25">
      <c r="B1123" s="267"/>
      <c r="C1123" s="127">
        <v>76364</v>
      </c>
      <c r="D1123" s="126" t="s">
        <v>1029</v>
      </c>
      <c r="E1123" s="125">
        <v>180</v>
      </c>
      <c r="F1123" s="124">
        <v>3512452709</v>
      </c>
      <c r="G1123" s="123">
        <v>110</v>
      </c>
      <c r="H1123" s="122">
        <v>2079071952</v>
      </c>
      <c r="I1123" s="121">
        <f t="shared" si="17"/>
        <v>0.37931034482758619</v>
      </c>
    </row>
    <row r="1124" spans="2:9" ht="13.5" thickBot="1" x14ac:dyDescent="0.25">
      <c r="B1124" s="267"/>
      <c r="C1124" s="127">
        <v>76377</v>
      </c>
      <c r="D1124" s="126" t="s">
        <v>684</v>
      </c>
      <c r="E1124" s="125">
        <v>55</v>
      </c>
      <c r="F1124" s="124">
        <v>1196867059</v>
      </c>
      <c r="G1124" s="123">
        <v>31</v>
      </c>
      <c r="H1124" s="122">
        <v>442672661</v>
      </c>
      <c r="I1124" s="121">
        <f t="shared" si="17"/>
        <v>0.36046511627906974</v>
      </c>
    </row>
    <row r="1125" spans="2:9" ht="13.5" thickBot="1" x14ac:dyDescent="0.25">
      <c r="B1125" s="267"/>
      <c r="C1125" s="127">
        <v>76400</v>
      </c>
      <c r="D1125" s="126" t="s">
        <v>493</v>
      </c>
      <c r="E1125" s="125">
        <v>119</v>
      </c>
      <c r="F1125" s="124">
        <v>1783284178</v>
      </c>
      <c r="G1125" s="123">
        <v>65</v>
      </c>
      <c r="H1125" s="122">
        <v>1239600805</v>
      </c>
      <c r="I1125" s="121">
        <f t="shared" si="17"/>
        <v>0.35326086956521741</v>
      </c>
    </row>
    <row r="1126" spans="2:9" ht="13.5" thickBot="1" x14ac:dyDescent="0.25">
      <c r="B1126" s="267"/>
      <c r="C1126" s="127">
        <v>76403</v>
      </c>
      <c r="D1126" s="126" t="s">
        <v>685</v>
      </c>
      <c r="E1126" s="134">
        <v>83</v>
      </c>
      <c r="F1126" s="124">
        <v>591759928</v>
      </c>
      <c r="G1126" s="128">
        <v>20</v>
      </c>
      <c r="H1126" s="122">
        <v>348570530</v>
      </c>
      <c r="I1126" s="121">
        <f t="shared" si="17"/>
        <v>0.1941747572815534</v>
      </c>
    </row>
    <row r="1127" spans="2:9" ht="13.5" thickBot="1" x14ac:dyDescent="0.25">
      <c r="B1127" s="267"/>
      <c r="C1127" s="127">
        <v>76497</v>
      </c>
      <c r="D1127" s="126" t="s">
        <v>686</v>
      </c>
      <c r="E1127" s="125">
        <v>118</v>
      </c>
      <c r="F1127" s="124">
        <v>1016243724</v>
      </c>
      <c r="G1127" s="123">
        <v>15</v>
      </c>
      <c r="H1127" s="122">
        <v>116749282</v>
      </c>
      <c r="I1127" s="121">
        <f t="shared" si="17"/>
        <v>0.11278195488721804</v>
      </c>
    </row>
    <row r="1128" spans="2:9" ht="13.5" thickBot="1" x14ac:dyDescent="0.25">
      <c r="B1128" s="267"/>
      <c r="C1128" s="127">
        <v>76520</v>
      </c>
      <c r="D1128" s="126" t="s">
        <v>687</v>
      </c>
      <c r="E1128" s="125">
        <v>67</v>
      </c>
      <c r="F1128" s="124">
        <v>1322266567</v>
      </c>
      <c r="G1128" s="128">
        <v>40</v>
      </c>
      <c r="H1128" s="122">
        <v>590550812</v>
      </c>
      <c r="I1128" s="121">
        <f t="shared" si="17"/>
        <v>0.37383177570093457</v>
      </c>
    </row>
    <row r="1129" spans="2:9" ht="13.5" thickBot="1" x14ac:dyDescent="0.25">
      <c r="B1129" s="267"/>
      <c r="C1129" s="127">
        <v>76563</v>
      </c>
      <c r="D1129" s="126" t="s">
        <v>688</v>
      </c>
      <c r="E1129" s="125">
        <v>89</v>
      </c>
      <c r="F1129" s="124">
        <v>1285225414</v>
      </c>
      <c r="G1129" s="123">
        <v>62</v>
      </c>
      <c r="H1129" s="122">
        <v>905824727</v>
      </c>
      <c r="I1129" s="121">
        <f t="shared" si="17"/>
        <v>0.41059602649006621</v>
      </c>
    </row>
    <row r="1130" spans="2:9" ht="13.5" thickBot="1" x14ac:dyDescent="0.25">
      <c r="B1130" s="267"/>
      <c r="C1130" s="127">
        <v>76606</v>
      </c>
      <c r="D1130" s="126" t="s">
        <v>468</v>
      </c>
      <c r="E1130" s="125">
        <v>108</v>
      </c>
      <c r="F1130" s="124">
        <v>2290441379</v>
      </c>
      <c r="G1130" s="123">
        <v>50</v>
      </c>
      <c r="H1130" s="122">
        <v>857965191</v>
      </c>
      <c r="I1130" s="121">
        <f t="shared" si="17"/>
        <v>0.31645569620253167</v>
      </c>
    </row>
    <row r="1131" spans="2:9" ht="13.5" thickBot="1" x14ac:dyDescent="0.25">
      <c r="B1131" s="267"/>
      <c r="C1131" s="127">
        <v>76616</v>
      </c>
      <c r="D1131" s="126" t="s">
        <v>903</v>
      </c>
      <c r="E1131" s="125">
        <v>146</v>
      </c>
      <c r="F1131" s="124">
        <v>1750821767</v>
      </c>
      <c r="G1131" s="123">
        <v>57</v>
      </c>
      <c r="H1131" s="122">
        <v>756033242</v>
      </c>
      <c r="I1131" s="121">
        <f t="shared" si="17"/>
        <v>0.28078817733990147</v>
      </c>
    </row>
    <row r="1132" spans="2:9" ht="13.5" thickBot="1" x14ac:dyDescent="0.25">
      <c r="B1132" s="267"/>
      <c r="C1132" s="127">
        <v>76622</v>
      </c>
      <c r="D1132" s="126" t="s">
        <v>689</v>
      </c>
      <c r="E1132" s="125">
        <v>127</v>
      </c>
      <c r="F1132" s="124">
        <v>1856550002</v>
      </c>
      <c r="G1132" s="123">
        <v>64</v>
      </c>
      <c r="H1132" s="122">
        <v>899676459</v>
      </c>
      <c r="I1132" s="121">
        <f t="shared" si="17"/>
        <v>0.33507853403141363</v>
      </c>
    </row>
    <row r="1133" spans="2:9" ht="13.5" thickBot="1" x14ac:dyDescent="0.25">
      <c r="B1133" s="267"/>
      <c r="C1133" s="127">
        <v>76670</v>
      </c>
      <c r="D1133" s="126" t="s">
        <v>690</v>
      </c>
      <c r="E1133" s="125">
        <v>37</v>
      </c>
      <c r="F1133" s="124">
        <v>504744918</v>
      </c>
      <c r="G1133" s="128">
        <v>13</v>
      </c>
      <c r="H1133" s="122">
        <v>144169275</v>
      </c>
      <c r="I1133" s="121">
        <f t="shared" si="17"/>
        <v>0.26</v>
      </c>
    </row>
    <row r="1134" spans="2:9" ht="13.5" thickBot="1" x14ac:dyDescent="0.25">
      <c r="B1134" s="267"/>
      <c r="C1134" s="127">
        <v>76001</v>
      </c>
      <c r="D1134" s="126" t="s">
        <v>1028</v>
      </c>
      <c r="E1134" s="125">
        <v>36</v>
      </c>
      <c r="F1134" s="124">
        <v>1623985425</v>
      </c>
      <c r="G1134" s="128">
        <v>9</v>
      </c>
      <c r="H1134" s="122">
        <v>209062001</v>
      </c>
      <c r="I1134" s="121">
        <f t="shared" si="17"/>
        <v>0.2</v>
      </c>
    </row>
    <row r="1135" spans="2:9" ht="13.5" thickBot="1" x14ac:dyDescent="0.25">
      <c r="B1135" s="267"/>
      <c r="C1135" s="127">
        <v>76736</v>
      </c>
      <c r="D1135" s="126" t="s">
        <v>691</v>
      </c>
      <c r="E1135" s="125">
        <v>234</v>
      </c>
      <c r="F1135" s="124">
        <v>2630580743</v>
      </c>
      <c r="G1135" s="123">
        <v>122</v>
      </c>
      <c r="H1135" s="122">
        <v>1616049826</v>
      </c>
      <c r="I1135" s="121">
        <f t="shared" si="17"/>
        <v>0.34269662921348315</v>
      </c>
    </row>
    <row r="1136" spans="2:9" ht="13.5" thickBot="1" x14ac:dyDescent="0.25">
      <c r="B1136" s="267"/>
      <c r="C1136" s="127">
        <v>76823</v>
      </c>
      <c r="D1136" s="126" t="s">
        <v>692</v>
      </c>
      <c r="E1136" s="125">
        <v>158</v>
      </c>
      <c r="F1136" s="124">
        <v>2271125300</v>
      </c>
      <c r="G1136" s="123">
        <v>64</v>
      </c>
      <c r="H1136" s="122">
        <v>1070875387</v>
      </c>
      <c r="I1136" s="121">
        <f t="shared" si="17"/>
        <v>0.28828828828828829</v>
      </c>
    </row>
    <row r="1137" spans="2:9" ht="13.5" thickBot="1" x14ac:dyDescent="0.25">
      <c r="B1137" s="267"/>
      <c r="C1137" s="127">
        <v>76828</v>
      </c>
      <c r="D1137" s="126" t="s">
        <v>894</v>
      </c>
      <c r="E1137" s="125">
        <v>225</v>
      </c>
      <c r="F1137" s="124">
        <v>2634562471</v>
      </c>
      <c r="G1137" s="123">
        <v>136</v>
      </c>
      <c r="H1137" s="122">
        <v>1608302871</v>
      </c>
      <c r="I1137" s="121">
        <f t="shared" si="17"/>
        <v>0.37673130193905818</v>
      </c>
    </row>
    <row r="1138" spans="2:9" ht="13.5" thickBot="1" x14ac:dyDescent="0.25">
      <c r="B1138" s="267"/>
      <c r="C1138" s="127">
        <v>76834</v>
      </c>
      <c r="D1138" s="126" t="s">
        <v>693</v>
      </c>
      <c r="E1138" s="125">
        <v>280</v>
      </c>
      <c r="F1138" s="124">
        <v>3967075649</v>
      </c>
      <c r="G1138" s="123">
        <v>147</v>
      </c>
      <c r="H1138" s="122">
        <v>2008187941</v>
      </c>
      <c r="I1138" s="121">
        <f t="shared" si="17"/>
        <v>0.34426229508196721</v>
      </c>
    </row>
    <row r="1139" spans="2:9" ht="13.5" thickBot="1" x14ac:dyDescent="0.25">
      <c r="B1139" s="267"/>
      <c r="C1139" s="127">
        <v>76845</v>
      </c>
      <c r="D1139" s="126" t="s">
        <v>904</v>
      </c>
      <c r="E1139" s="125">
        <v>25</v>
      </c>
      <c r="F1139" s="124">
        <v>344840341</v>
      </c>
      <c r="G1139" s="128">
        <v>15</v>
      </c>
      <c r="H1139" s="122">
        <v>232388938</v>
      </c>
      <c r="I1139" s="121">
        <f t="shared" si="17"/>
        <v>0.375</v>
      </c>
    </row>
    <row r="1140" spans="2:9" ht="13.5" thickBot="1" x14ac:dyDescent="0.25">
      <c r="B1140" s="267"/>
      <c r="C1140" s="127">
        <v>76863</v>
      </c>
      <c r="D1140" s="126" t="s">
        <v>694</v>
      </c>
      <c r="E1140" s="125">
        <v>145</v>
      </c>
      <c r="F1140" s="124">
        <v>2778679265</v>
      </c>
      <c r="G1140" s="123">
        <v>39</v>
      </c>
      <c r="H1140" s="122">
        <v>646503899</v>
      </c>
      <c r="I1140" s="121">
        <f t="shared" si="17"/>
        <v>0.21195652173913043</v>
      </c>
    </row>
    <row r="1141" spans="2:9" ht="13.5" thickBot="1" x14ac:dyDescent="0.25">
      <c r="B1141" s="267"/>
      <c r="C1141" s="127">
        <v>76869</v>
      </c>
      <c r="D1141" s="126" t="s">
        <v>1027</v>
      </c>
      <c r="E1141" s="125">
        <v>85</v>
      </c>
      <c r="F1141" s="124">
        <v>1452965230</v>
      </c>
      <c r="G1141" s="123">
        <v>54</v>
      </c>
      <c r="H1141" s="122">
        <v>854610876</v>
      </c>
      <c r="I1141" s="121">
        <f t="shared" si="17"/>
        <v>0.38848920863309355</v>
      </c>
    </row>
    <row r="1142" spans="2:9" ht="13.5" thickBot="1" x14ac:dyDescent="0.25">
      <c r="B1142" s="267"/>
      <c r="C1142" s="127">
        <v>76890</v>
      </c>
      <c r="D1142" s="126" t="s">
        <v>695</v>
      </c>
      <c r="E1142" s="125">
        <v>69</v>
      </c>
      <c r="F1142" s="124">
        <v>706184237</v>
      </c>
      <c r="G1142" s="123">
        <v>26</v>
      </c>
      <c r="H1142" s="122">
        <v>328380055</v>
      </c>
      <c r="I1142" s="121">
        <f t="shared" si="17"/>
        <v>0.27368421052631581</v>
      </c>
    </row>
    <row r="1143" spans="2:9" ht="13.5" thickBot="1" x14ac:dyDescent="0.25">
      <c r="B1143" s="267"/>
      <c r="C1143" s="127">
        <v>76892</v>
      </c>
      <c r="D1143" s="126" t="s">
        <v>696</v>
      </c>
      <c r="E1143" s="125">
        <v>31</v>
      </c>
      <c r="F1143" s="124">
        <v>551464046</v>
      </c>
      <c r="G1143" s="128">
        <v>22</v>
      </c>
      <c r="H1143" s="122">
        <v>285927721</v>
      </c>
      <c r="I1143" s="121">
        <f t="shared" si="17"/>
        <v>0.41509433962264153</v>
      </c>
    </row>
    <row r="1144" spans="2:9" ht="13.5" thickBot="1" x14ac:dyDescent="0.25">
      <c r="B1144" s="268"/>
      <c r="C1144" s="127">
        <v>76895</v>
      </c>
      <c r="D1144" s="126" t="s">
        <v>1026</v>
      </c>
      <c r="E1144" s="125">
        <v>21</v>
      </c>
      <c r="F1144" s="124">
        <v>437797853</v>
      </c>
      <c r="G1144" s="128">
        <v>6</v>
      </c>
      <c r="H1144" s="122">
        <v>54494551</v>
      </c>
      <c r="I1144" s="121">
        <f t="shared" si="17"/>
        <v>0.22222222222222221</v>
      </c>
    </row>
    <row r="1145" spans="2:9" ht="13.5" thickBot="1" x14ac:dyDescent="0.25">
      <c r="B1145" s="266" t="s">
        <v>1025</v>
      </c>
      <c r="C1145" s="269" t="s">
        <v>1001</v>
      </c>
      <c r="D1145" s="270"/>
      <c r="E1145" s="133">
        <v>37</v>
      </c>
      <c r="F1145" s="132">
        <v>251327964</v>
      </c>
      <c r="G1145" s="131">
        <v>46</v>
      </c>
      <c r="H1145" s="130">
        <v>311724065</v>
      </c>
      <c r="I1145" s="129">
        <f t="shared" si="17"/>
        <v>0.55421686746987953</v>
      </c>
    </row>
    <row r="1146" spans="2:9" ht="13.5" thickBot="1" x14ac:dyDescent="0.25">
      <c r="B1146" s="268"/>
      <c r="C1146" s="127">
        <v>97001</v>
      </c>
      <c r="D1146" s="126" t="s">
        <v>1024</v>
      </c>
      <c r="E1146" s="125">
        <v>37</v>
      </c>
      <c r="F1146" s="124">
        <v>251327964</v>
      </c>
      <c r="G1146" s="123">
        <v>46</v>
      </c>
      <c r="H1146" s="122">
        <v>311724065</v>
      </c>
      <c r="I1146" s="121">
        <f t="shared" si="17"/>
        <v>0.55421686746987953</v>
      </c>
    </row>
    <row r="1147" spans="2:9" ht="13.5" thickBot="1" x14ac:dyDescent="0.25">
      <c r="B1147" s="266" t="s">
        <v>733</v>
      </c>
      <c r="C1147" s="269" t="s">
        <v>1001</v>
      </c>
      <c r="D1147" s="270"/>
      <c r="E1147" s="133">
        <v>215</v>
      </c>
      <c r="F1147" s="132">
        <v>4081146750</v>
      </c>
      <c r="G1147" s="131">
        <v>127</v>
      </c>
      <c r="H1147" s="130">
        <v>2473004816</v>
      </c>
      <c r="I1147" s="129">
        <f t="shared" si="17"/>
        <v>0.37134502923976609</v>
      </c>
    </row>
    <row r="1148" spans="2:9" ht="13.5" thickBot="1" x14ac:dyDescent="0.25">
      <c r="B1148" s="267"/>
      <c r="C1148" s="127">
        <v>99773</v>
      </c>
      <c r="D1148" s="126" t="s">
        <v>1023</v>
      </c>
      <c r="E1148" s="125">
        <v>45</v>
      </c>
      <c r="F1148" s="124">
        <v>746594600</v>
      </c>
      <c r="G1148" s="128">
        <v>21</v>
      </c>
      <c r="H1148" s="122">
        <v>355983799</v>
      </c>
      <c r="I1148" s="121">
        <f t="shared" si="17"/>
        <v>0.31818181818181818</v>
      </c>
    </row>
    <row r="1149" spans="2:9" ht="13.5" thickBot="1" x14ac:dyDescent="0.25">
      <c r="B1149" s="267"/>
      <c r="C1149" s="127">
        <v>99524</v>
      </c>
      <c r="D1149" s="126" t="s">
        <v>937</v>
      </c>
      <c r="E1149" s="125">
        <v>99</v>
      </c>
      <c r="F1149" s="124">
        <v>2019024135</v>
      </c>
      <c r="G1149" s="123">
        <v>68</v>
      </c>
      <c r="H1149" s="122">
        <v>1415535326</v>
      </c>
      <c r="I1149" s="121">
        <f t="shared" si="17"/>
        <v>0.40718562874251496</v>
      </c>
    </row>
    <row r="1150" spans="2:9" ht="13.5" thickBot="1" x14ac:dyDescent="0.25">
      <c r="B1150" s="267"/>
      <c r="C1150" s="127">
        <v>99001</v>
      </c>
      <c r="D1150" s="126" t="s">
        <v>734</v>
      </c>
      <c r="E1150" s="125">
        <v>14</v>
      </c>
      <c r="F1150" s="124">
        <v>258800000</v>
      </c>
      <c r="G1150" s="123">
        <v>6</v>
      </c>
      <c r="H1150" s="122">
        <v>113485691</v>
      </c>
      <c r="I1150" s="121">
        <f t="shared" si="17"/>
        <v>0.3</v>
      </c>
    </row>
    <row r="1151" spans="2:9" ht="13.5" thickBot="1" x14ac:dyDescent="0.25">
      <c r="B1151" s="267"/>
      <c r="C1151" s="127">
        <v>99624</v>
      </c>
      <c r="D1151" s="126" t="s">
        <v>735</v>
      </c>
      <c r="E1151" s="125">
        <v>57</v>
      </c>
      <c r="F1151" s="124">
        <v>1056728015</v>
      </c>
      <c r="G1151" s="123">
        <v>32</v>
      </c>
      <c r="H1151" s="122">
        <v>588000000</v>
      </c>
      <c r="I1151" s="121">
        <f t="shared" si="17"/>
        <v>0.3595505617977528</v>
      </c>
    </row>
    <row r="1152" spans="2:9" ht="13.5" thickBot="1" x14ac:dyDescent="0.25">
      <c r="B1152" s="271" t="s">
        <v>1001</v>
      </c>
      <c r="C1152" s="272"/>
      <c r="D1152" s="272"/>
      <c r="E1152" s="120">
        <v>191678</v>
      </c>
      <c r="F1152" s="119">
        <v>2798168217762</v>
      </c>
      <c r="G1152" s="118">
        <v>117582</v>
      </c>
      <c r="H1152" s="117">
        <v>1647372627264</v>
      </c>
      <c r="I1152" s="116">
        <f t="shared" si="17"/>
        <v>0.38020435879195497</v>
      </c>
    </row>
    <row r="1153" spans="2:8" s="111" customFormat="1" x14ac:dyDescent="0.2">
      <c r="B1153" s="273"/>
      <c r="C1153" s="274"/>
      <c r="D1153" s="274"/>
      <c r="E1153" s="274"/>
      <c r="F1153" s="274"/>
      <c r="G1153" s="274"/>
      <c r="H1153" s="274"/>
    </row>
    <row r="1154" spans="2:8" s="111" customFormat="1" x14ac:dyDescent="0.2">
      <c r="E1154" s="115"/>
      <c r="F1154" s="114"/>
      <c r="G1154" s="115"/>
      <c r="H1154" s="114"/>
    </row>
    <row r="1155" spans="2:8" s="111" customFormat="1" x14ac:dyDescent="0.2">
      <c r="E1155" s="115"/>
      <c r="F1155" s="114"/>
      <c r="G1155" s="115"/>
      <c r="H1155" s="114"/>
    </row>
    <row r="1156" spans="2:8" s="111" customFormat="1" x14ac:dyDescent="0.2">
      <c r="E1156" s="115"/>
      <c r="F1156" s="114"/>
      <c r="G1156" s="115"/>
      <c r="H1156" s="114"/>
    </row>
    <row r="1157" spans="2:8" s="111" customFormat="1" x14ac:dyDescent="0.2">
      <c r="E1157" s="115"/>
      <c r="F1157" s="114"/>
      <c r="G1157" s="115"/>
      <c r="H1157" s="114"/>
    </row>
    <row r="1158" spans="2:8" s="111" customFormat="1" x14ac:dyDescent="0.2">
      <c r="E1158" s="115"/>
      <c r="F1158" s="114"/>
      <c r="G1158" s="115"/>
      <c r="H1158" s="114"/>
    </row>
    <row r="1159" spans="2:8" s="111" customFormat="1" x14ac:dyDescent="0.2">
      <c r="E1159" s="115"/>
      <c r="F1159" s="114"/>
      <c r="G1159" s="115"/>
      <c r="H1159" s="114"/>
    </row>
    <row r="1160" spans="2:8" s="111" customFormat="1" x14ac:dyDescent="0.2">
      <c r="E1160" s="115"/>
      <c r="F1160" s="114"/>
      <c r="G1160" s="115"/>
      <c r="H1160" s="114"/>
    </row>
    <row r="1161" spans="2:8" s="111" customFormat="1" x14ac:dyDescent="0.2">
      <c r="E1161" s="115"/>
      <c r="F1161" s="114"/>
      <c r="G1161" s="115"/>
      <c r="H1161" s="114"/>
    </row>
    <row r="1162" spans="2:8" s="111" customFormat="1" x14ac:dyDescent="0.2">
      <c r="E1162" s="115"/>
      <c r="F1162" s="114"/>
      <c r="G1162" s="115"/>
      <c r="H1162" s="114"/>
    </row>
    <row r="1163" spans="2:8" s="111" customFormat="1" x14ac:dyDescent="0.2">
      <c r="E1163" s="115"/>
      <c r="F1163" s="114"/>
      <c r="G1163" s="115"/>
      <c r="H1163" s="114"/>
    </row>
    <row r="1164" spans="2:8" s="111" customFormat="1" x14ac:dyDescent="0.2">
      <c r="E1164" s="115"/>
      <c r="F1164" s="114"/>
      <c r="G1164" s="115"/>
      <c r="H1164" s="114"/>
    </row>
    <row r="1165" spans="2:8" s="111" customFormat="1" x14ac:dyDescent="0.2">
      <c r="E1165" s="115"/>
      <c r="F1165" s="114"/>
      <c r="G1165" s="115"/>
      <c r="H1165" s="114"/>
    </row>
    <row r="1166" spans="2:8" s="111" customFormat="1" x14ac:dyDescent="0.2">
      <c r="E1166" s="115"/>
      <c r="F1166" s="114"/>
      <c r="G1166" s="115"/>
      <c r="H1166" s="114"/>
    </row>
    <row r="1167" spans="2:8" s="111" customFormat="1" x14ac:dyDescent="0.2">
      <c r="E1167" s="115"/>
      <c r="F1167" s="114"/>
      <c r="G1167" s="115"/>
      <c r="H1167" s="114"/>
    </row>
    <row r="1168" spans="2:8" s="111" customFormat="1" x14ac:dyDescent="0.2">
      <c r="E1168" s="115"/>
      <c r="F1168" s="114"/>
      <c r="G1168" s="115"/>
      <c r="H1168" s="114"/>
    </row>
    <row r="1169" spans="5:8" s="111" customFormat="1" x14ac:dyDescent="0.2">
      <c r="E1169" s="115"/>
      <c r="F1169" s="114"/>
      <c r="G1169" s="115"/>
      <c r="H1169" s="114"/>
    </row>
    <row r="1170" spans="5:8" s="111" customFormat="1" x14ac:dyDescent="0.2">
      <c r="E1170" s="115"/>
      <c r="F1170" s="114"/>
      <c r="G1170" s="115"/>
      <c r="H1170" s="114"/>
    </row>
    <row r="1171" spans="5:8" s="111" customFormat="1" x14ac:dyDescent="0.2">
      <c r="E1171" s="115"/>
      <c r="F1171" s="114"/>
      <c r="G1171" s="115"/>
      <c r="H1171" s="114"/>
    </row>
    <row r="1172" spans="5:8" s="111" customFormat="1" x14ac:dyDescent="0.2">
      <c r="E1172" s="115"/>
      <c r="F1172" s="114"/>
      <c r="G1172" s="115"/>
      <c r="H1172" s="114"/>
    </row>
    <row r="1173" spans="5:8" s="111" customFormat="1" x14ac:dyDescent="0.2">
      <c r="E1173" s="115"/>
      <c r="F1173" s="114"/>
      <c r="G1173" s="115"/>
      <c r="H1173" s="114"/>
    </row>
    <row r="1174" spans="5:8" s="111" customFormat="1" x14ac:dyDescent="0.2">
      <c r="E1174" s="115"/>
      <c r="F1174" s="114"/>
      <c r="G1174" s="115"/>
      <c r="H1174" s="114"/>
    </row>
    <row r="1175" spans="5:8" s="111" customFormat="1" x14ac:dyDescent="0.2">
      <c r="E1175" s="115"/>
      <c r="F1175" s="114"/>
      <c r="G1175" s="115"/>
      <c r="H1175" s="114"/>
    </row>
    <row r="1176" spans="5:8" s="111" customFormat="1" x14ac:dyDescent="0.2">
      <c r="E1176" s="115"/>
      <c r="F1176" s="114"/>
      <c r="G1176" s="115"/>
      <c r="H1176" s="114"/>
    </row>
    <row r="1177" spans="5:8" s="111" customFormat="1" x14ac:dyDescent="0.2">
      <c r="E1177" s="115"/>
      <c r="F1177" s="114"/>
      <c r="G1177" s="115"/>
      <c r="H1177" s="114"/>
    </row>
    <row r="1178" spans="5:8" s="111" customFormat="1" x14ac:dyDescent="0.2">
      <c r="E1178" s="115"/>
      <c r="F1178" s="114"/>
      <c r="G1178" s="115"/>
      <c r="H1178" s="114"/>
    </row>
    <row r="1179" spans="5:8" s="111" customFormat="1" x14ac:dyDescent="0.2">
      <c r="E1179" s="115"/>
      <c r="F1179" s="114"/>
      <c r="G1179" s="115"/>
      <c r="H1179" s="114"/>
    </row>
    <row r="1180" spans="5:8" s="111" customFormat="1" x14ac:dyDescent="0.2">
      <c r="E1180" s="115"/>
      <c r="F1180" s="114"/>
      <c r="G1180" s="115"/>
      <c r="H1180" s="114"/>
    </row>
    <row r="1181" spans="5:8" s="111" customFormat="1" x14ac:dyDescent="0.2">
      <c r="E1181" s="115"/>
      <c r="F1181" s="114"/>
      <c r="G1181" s="115"/>
      <c r="H1181" s="114"/>
    </row>
    <row r="1182" spans="5:8" s="111" customFormat="1" x14ac:dyDescent="0.2">
      <c r="E1182" s="115"/>
      <c r="F1182" s="114"/>
      <c r="G1182" s="115"/>
      <c r="H1182" s="114"/>
    </row>
    <row r="1183" spans="5:8" s="111" customFormat="1" x14ac:dyDescent="0.2">
      <c r="E1183" s="115"/>
      <c r="F1183" s="114"/>
      <c r="G1183" s="115"/>
      <c r="H1183" s="114"/>
    </row>
    <row r="1184" spans="5:8" s="111" customFormat="1" x14ac:dyDescent="0.2">
      <c r="E1184" s="115"/>
      <c r="F1184" s="114"/>
      <c r="G1184" s="115"/>
      <c r="H1184" s="114"/>
    </row>
    <row r="1185" spans="5:8" s="111" customFormat="1" x14ac:dyDescent="0.2">
      <c r="E1185" s="115"/>
      <c r="F1185" s="114"/>
      <c r="G1185" s="115"/>
      <c r="H1185" s="114"/>
    </row>
    <row r="1186" spans="5:8" s="111" customFormat="1" x14ac:dyDescent="0.2">
      <c r="E1186" s="115"/>
      <c r="F1186" s="114"/>
      <c r="G1186" s="115"/>
      <c r="H1186" s="114"/>
    </row>
    <row r="1187" spans="5:8" s="111" customFormat="1" x14ac:dyDescent="0.2">
      <c r="E1187" s="115"/>
      <c r="F1187" s="114"/>
      <c r="G1187" s="115"/>
      <c r="H1187" s="114"/>
    </row>
    <row r="1188" spans="5:8" s="111" customFormat="1" x14ac:dyDescent="0.2">
      <c r="E1188" s="115"/>
      <c r="F1188" s="114"/>
      <c r="G1188" s="115"/>
      <c r="H1188" s="114"/>
    </row>
    <row r="1189" spans="5:8" s="111" customFormat="1" x14ac:dyDescent="0.2">
      <c r="E1189" s="115"/>
      <c r="F1189" s="114"/>
      <c r="G1189" s="115"/>
      <c r="H1189" s="114"/>
    </row>
    <row r="1190" spans="5:8" s="111" customFormat="1" x14ac:dyDescent="0.2">
      <c r="E1190" s="115"/>
      <c r="F1190" s="114"/>
      <c r="G1190" s="115"/>
      <c r="H1190" s="114"/>
    </row>
    <row r="1191" spans="5:8" s="111" customFormat="1" x14ac:dyDescent="0.2">
      <c r="E1191" s="115"/>
      <c r="F1191" s="114"/>
      <c r="G1191" s="115"/>
      <c r="H1191" s="114"/>
    </row>
    <row r="1192" spans="5:8" s="111" customFormat="1" x14ac:dyDescent="0.2">
      <c r="E1192" s="115"/>
      <c r="F1192" s="114"/>
      <c r="G1192" s="115"/>
      <c r="H1192" s="114"/>
    </row>
    <row r="1193" spans="5:8" s="111" customFormat="1" x14ac:dyDescent="0.2">
      <c r="E1193" s="115"/>
      <c r="F1193" s="114"/>
      <c r="G1193" s="115"/>
      <c r="H1193" s="114"/>
    </row>
    <row r="1194" spans="5:8" s="111" customFormat="1" x14ac:dyDescent="0.2">
      <c r="E1194" s="115"/>
      <c r="F1194" s="114"/>
      <c r="G1194" s="115"/>
      <c r="H1194" s="114"/>
    </row>
    <row r="1195" spans="5:8" s="111" customFormat="1" x14ac:dyDescent="0.2">
      <c r="E1195" s="115"/>
      <c r="F1195" s="114"/>
      <c r="G1195" s="115"/>
      <c r="H1195" s="114"/>
    </row>
    <row r="1196" spans="5:8" s="111" customFormat="1" x14ac:dyDescent="0.2">
      <c r="E1196" s="115"/>
      <c r="F1196" s="114"/>
      <c r="G1196" s="115"/>
      <c r="H1196" s="114"/>
    </row>
    <row r="1197" spans="5:8" s="111" customFormat="1" x14ac:dyDescent="0.2">
      <c r="E1197" s="115"/>
      <c r="F1197" s="114"/>
      <c r="G1197" s="115"/>
      <c r="H1197" s="114"/>
    </row>
    <row r="1198" spans="5:8" s="111" customFormat="1" x14ac:dyDescent="0.2">
      <c r="E1198" s="115"/>
      <c r="F1198" s="114"/>
      <c r="G1198" s="115"/>
      <c r="H1198" s="114"/>
    </row>
    <row r="1199" spans="5:8" s="111" customFormat="1" x14ac:dyDescent="0.2">
      <c r="E1199" s="115"/>
      <c r="F1199" s="114"/>
      <c r="G1199" s="115"/>
      <c r="H1199" s="114"/>
    </row>
    <row r="1200" spans="5:8" s="111" customFormat="1" x14ac:dyDescent="0.2">
      <c r="E1200" s="115"/>
      <c r="F1200" s="114"/>
      <c r="G1200" s="115"/>
      <c r="H1200" s="114"/>
    </row>
    <row r="1201" spans="5:8" s="111" customFormat="1" x14ac:dyDescent="0.2">
      <c r="E1201" s="115"/>
      <c r="F1201" s="114"/>
      <c r="G1201" s="115"/>
      <c r="H1201" s="114"/>
    </row>
    <row r="1202" spans="5:8" s="111" customFormat="1" x14ac:dyDescent="0.2">
      <c r="E1202" s="115"/>
      <c r="F1202" s="114"/>
      <c r="G1202" s="115"/>
      <c r="H1202" s="114"/>
    </row>
    <row r="1203" spans="5:8" s="111" customFormat="1" x14ac:dyDescent="0.2">
      <c r="E1203" s="115"/>
      <c r="F1203" s="114"/>
      <c r="G1203" s="115"/>
      <c r="H1203" s="114"/>
    </row>
    <row r="1204" spans="5:8" s="111" customFormat="1" x14ac:dyDescent="0.2">
      <c r="E1204" s="115"/>
      <c r="F1204" s="114"/>
      <c r="G1204" s="115"/>
      <c r="H1204" s="114"/>
    </row>
    <row r="1205" spans="5:8" s="111" customFormat="1" x14ac:dyDescent="0.2">
      <c r="E1205" s="115"/>
      <c r="F1205" s="114"/>
      <c r="G1205" s="115"/>
      <c r="H1205" s="114"/>
    </row>
    <row r="1206" spans="5:8" s="111" customFormat="1" x14ac:dyDescent="0.2">
      <c r="E1206" s="115"/>
      <c r="F1206" s="114"/>
      <c r="G1206" s="115"/>
      <c r="H1206" s="114"/>
    </row>
    <row r="1207" spans="5:8" s="111" customFormat="1" x14ac:dyDescent="0.2">
      <c r="E1207" s="115"/>
      <c r="F1207" s="114"/>
      <c r="G1207" s="115"/>
      <c r="H1207" s="114"/>
    </row>
    <row r="1208" spans="5:8" s="111" customFormat="1" x14ac:dyDescent="0.2">
      <c r="E1208" s="115"/>
      <c r="F1208" s="114"/>
      <c r="G1208" s="115"/>
      <c r="H1208" s="114"/>
    </row>
    <row r="1209" spans="5:8" s="111" customFormat="1" x14ac:dyDescent="0.2">
      <c r="E1209" s="115"/>
      <c r="F1209" s="114"/>
      <c r="G1209" s="115"/>
      <c r="H1209" s="114"/>
    </row>
    <row r="1210" spans="5:8" s="111" customFormat="1" x14ac:dyDescent="0.2">
      <c r="E1210" s="115"/>
      <c r="F1210" s="114"/>
      <c r="G1210" s="115"/>
      <c r="H1210" s="114"/>
    </row>
    <row r="1211" spans="5:8" s="111" customFormat="1" x14ac:dyDescent="0.2">
      <c r="E1211" s="115"/>
      <c r="F1211" s="114"/>
      <c r="G1211" s="115"/>
      <c r="H1211" s="114"/>
    </row>
    <row r="1212" spans="5:8" s="111" customFormat="1" x14ac:dyDescent="0.2">
      <c r="E1212" s="115"/>
      <c r="F1212" s="114"/>
      <c r="G1212" s="115"/>
      <c r="H1212" s="114"/>
    </row>
    <row r="1213" spans="5:8" s="111" customFormat="1" x14ac:dyDescent="0.2">
      <c r="E1213" s="115"/>
      <c r="F1213" s="114"/>
      <c r="G1213" s="115"/>
      <c r="H1213" s="114"/>
    </row>
    <row r="1214" spans="5:8" s="111" customFormat="1" x14ac:dyDescent="0.2">
      <c r="E1214" s="115"/>
      <c r="F1214" s="114"/>
      <c r="G1214" s="115"/>
      <c r="H1214" s="114"/>
    </row>
    <row r="1215" spans="5:8" s="111" customFormat="1" x14ac:dyDescent="0.2">
      <c r="E1215" s="115"/>
      <c r="F1215" s="114"/>
      <c r="G1215" s="115"/>
      <c r="H1215" s="114"/>
    </row>
    <row r="1216" spans="5:8" s="111" customFormat="1" x14ac:dyDescent="0.2">
      <c r="E1216" s="115"/>
      <c r="F1216" s="114"/>
      <c r="G1216" s="115"/>
      <c r="H1216" s="114"/>
    </row>
    <row r="1217" spans="5:8" s="111" customFormat="1" x14ac:dyDescent="0.2">
      <c r="E1217" s="115"/>
      <c r="F1217" s="114"/>
      <c r="G1217" s="115"/>
      <c r="H1217" s="114"/>
    </row>
    <row r="1218" spans="5:8" s="111" customFormat="1" x14ac:dyDescent="0.2">
      <c r="E1218" s="115"/>
      <c r="F1218" s="114"/>
      <c r="G1218" s="115"/>
      <c r="H1218" s="114"/>
    </row>
    <row r="1219" spans="5:8" s="111" customFormat="1" x14ac:dyDescent="0.2">
      <c r="E1219" s="115"/>
      <c r="F1219" s="114"/>
      <c r="G1219" s="115"/>
      <c r="H1219" s="114"/>
    </row>
    <row r="1220" spans="5:8" s="111" customFormat="1" x14ac:dyDescent="0.2">
      <c r="E1220" s="115"/>
      <c r="F1220" s="114"/>
      <c r="G1220" s="115"/>
      <c r="H1220" s="114"/>
    </row>
    <row r="1221" spans="5:8" s="111" customFormat="1" x14ac:dyDescent="0.2">
      <c r="E1221" s="115"/>
      <c r="F1221" s="114"/>
      <c r="G1221" s="115"/>
      <c r="H1221" s="114"/>
    </row>
    <row r="1222" spans="5:8" s="111" customFormat="1" x14ac:dyDescent="0.2">
      <c r="E1222" s="115"/>
      <c r="F1222" s="114"/>
      <c r="G1222" s="115"/>
      <c r="H1222" s="114"/>
    </row>
    <row r="1223" spans="5:8" s="111" customFormat="1" x14ac:dyDescent="0.2">
      <c r="E1223" s="115"/>
      <c r="F1223" s="114"/>
      <c r="G1223" s="115"/>
      <c r="H1223" s="114"/>
    </row>
    <row r="1224" spans="5:8" s="111" customFormat="1" x14ac:dyDescent="0.2">
      <c r="E1224" s="115"/>
      <c r="F1224" s="114"/>
      <c r="G1224" s="115"/>
      <c r="H1224" s="114"/>
    </row>
    <row r="1225" spans="5:8" s="111" customFormat="1" x14ac:dyDescent="0.2">
      <c r="E1225" s="115"/>
      <c r="F1225" s="114"/>
      <c r="G1225" s="115"/>
      <c r="H1225" s="114"/>
    </row>
    <row r="1226" spans="5:8" s="111" customFormat="1" x14ac:dyDescent="0.2">
      <c r="E1226" s="115"/>
      <c r="F1226" s="114"/>
      <c r="G1226" s="115"/>
      <c r="H1226" s="114"/>
    </row>
    <row r="1227" spans="5:8" s="111" customFormat="1" x14ac:dyDescent="0.2">
      <c r="E1227" s="115"/>
      <c r="F1227" s="114"/>
      <c r="G1227" s="115"/>
      <c r="H1227" s="114"/>
    </row>
    <row r="1228" spans="5:8" s="111" customFormat="1" x14ac:dyDescent="0.2">
      <c r="E1228" s="115"/>
      <c r="F1228" s="114"/>
      <c r="G1228" s="115"/>
      <c r="H1228" s="114"/>
    </row>
    <row r="1229" spans="5:8" s="111" customFormat="1" x14ac:dyDescent="0.2">
      <c r="E1229" s="115"/>
      <c r="F1229" s="114"/>
      <c r="G1229" s="115"/>
      <c r="H1229" s="114"/>
    </row>
    <row r="1230" spans="5:8" s="111" customFormat="1" x14ac:dyDescent="0.2">
      <c r="E1230" s="115"/>
      <c r="F1230" s="114"/>
      <c r="G1230" s="115"/>
      <c r="H1230" s="114"/>
    </row>
    <row r="1231" spans="5:8" s="111" customFormat="1" x14ac:dyDescent="0.2">
      <c r="E1231" s="115"/>
      <c r="F1231" s="114"/>
      <c r="G1231" s="115"/>
      <c r="H1231" s="114"/>
    </row>
    <row r="1232" spans="5:8" s="111" customFormat="1" x14ac:dyDescent="0.2">
      <c r="E1232" s="115"/>
      <c r="F1232" s="114"/>
      <c r="G1232" s="115"/>
      <c r="H1232" s="114"/>
    </row>
    <row r="1233" spans="5:8" s="111" customFormat="1" x14ac:dyDescent="0.2">
      <c r="E1233" s="115"/>
      <c r="F1233" s="114"/>
      <c r="G1233" s="115"/>
      <c r="H1233" s="114"/>
    </row>
    <row r="1234" spans="5:8" s="111" customFormat="1" x14ac:dyDescent="0.2">
      <c r="E1234" s="115"/>
      <c r="F1234" s="114"/>
      <c r="G1234" s="115"/>
      <c r="H1234" s="114"/>
    </row>
    <row r="1235" spans="5:8" s="111" customFormat="1" x14ac:dyDescent="0.2">
      <c r="E1235" s="115"/>
      <c r="F1235" s="114"/>
      <c r="G1235" s="115"/>
      <c r="H1235" s="114"/>
    </row>
    <row r="1236" spans="5:8" s="111" customFormat="1" x14ac:dyDescent="0.2">
      <c r="E1236" s="115"/>
      <c r="F1236" s="114"/>
      <c r="G1236" s="115"/>
      <c r="H1236" s="114"/>
    </row>
    <row r="1237" spans="5:8" s="111" customFormat="1" x14ac:dyDescent="0.2">
      <c r="E1237" s="115"/>
      <c r="F1237" s="114"/>
      <c r="G1237" s="115"/>
      <c r="H1237" s="114"/>
    </row>
    <row r="1238" spans="5:8" s="111" customFormat="1" x14ac:dyDescent="0.2">
      <c r="E1238" s="115"/>
      <c r="F1238" s="114"/>
      <c r="G1238" s="115"/>
      <c r="H1238" s="114"/>
    </row>
    <row r="1239" spans="5:8" s="111" customFormat="1" x14ac:dyDescent="0.2">
      <c r="E1239" s="115"/>
      <c r="F1239" s="114"/>
      <c r="G1239" s="115"/>
      <c r="H1239" s="114"/>
    </row>
    <row r="1240" spans="5:8" s="111" customFormat="1" x14ac:dyDescent="0.2">
      <c r="E1240" s="115"/>
      <c r="F1240" s="114"/>
      <c r="G1240" s="115"/>
      <c r="H1240" s="114"/>
    </row>
    <row r="1241" spans="5:8" s="111" customFormat="1" x14ac:dyDescent="0.2">
      <c r="E1241" s="115"/>
      <c r="F1241" s="114"/>
      <c r="G1241" s="115"/>
      <c r="H1241" s="114"/>
    </row>
    <row r="1242" spans="5:8" s="111" customFormat="1" x14ac:dyDescent="0.2">
      <c r="E1242" s="115"/>
      <c r="F1242" s="114"/>
      <c r="G1242" s="115"/>
      <c r="H1242" s="114"/>
    </row>
    <row r="1243" spans="5:8" s="111" customFormat="1" x14ac:dyDescent="0.2">
      <c r="E1243" s="115"/>
      <c r="F1243" s="114"/>
      <c r="G1243" s="115"/>
      <c r="H1243" s="114"/>
    </row>
    <row r="1244" spans="5:8" s="111" customFormat="1" x14ac:dyDescent="0.2">
      <c r="E1244" s="115"/>
      <c r="F1244" s="114"/>
      <c r="G1244" s="115"/>
      <c r="H1244" s="114"/>
    </row>
    <row r="1245" spans="5:8" s="111" customFormat="1" x14ac:dyDescent="0.2">
      <c r="E1245" s="115"/>
      <c r="F1245" s="114"/>
      <c r="G1245" s="115"/>
      <c r="H1245" s="114"/>
    </row>
    <row r="1246" spans="5:8" s="111" customFormat="1" x14ac:dyDescent="0.2">
      <c r="E1246" s="115"/>
      <c r="F1246" s="114"/>
      <c r="G1246" s="115"/>
      <c r="H1246" s="114"/>
    </row>
    <row r="1247" spans="5:8" s="111" customFormat="1" x14ac:dyDescent="0.2">
      <c r="E1247" s="115"/>
      <c r="F1247" s="114"/>
      <c r="G1247" s="115"/>
      <c r="H1247" s="114"/>
    </row>
    <row r="1248" spans="5:8" s="111" customFormat="1" x14ac:dyDescent="0.2">
      <c r="E1248" s="115"/>
      <c r="F1248" s="114"/>
      <c r="G1248" s="115"/>
      <c r="H1248" s="114"/>
    </row>
    <row r="1249" spans="5:8" s="111" customFormat="1" x14ac:dyDescent="0.2">
      <c r="E1249" s="115"/>
      <c r="F1249" s="114"/>
      <c r="G1249" s="115"/>
      <c r="H1249" s="114"/>
    </row>
    <row r="1250" spans="5:8" s="111" customFormat="1" x14ac:dyDescent="0.2">
      <c r="E1250" s="115"/>
      <c r="F1250" s="114"/>
      <c r="G1250" s="115"/>
      <c r="H1250" s="114"/>
    </row>
    <row r="1251" spans="5:8" s="111" customFormat="1" x14ac:dyDescent="0.2">
      <c r="E1251" s="115"/>
      <c r="F1251" s="114"/>
      <c r="G1251" s="115"/>
      <c r="H1251" s="114"/>
    </row>
    <row r="1252" spans="5:8" s="111" customFormat="1" x14ac:dyDescent="0.2">
      <c r="E1252" s="115"/>
      <c r="F1252" s="114"/>
      <c r="G1252" s="115"/>
      <c r="H1252" s="114"/>
    </row>
    <row r="1253" spans="5:8" s="111" customFormat="1" x14ac:dyDescent="0.2">
      <c r="E1253" s="115"/>
      <c r="F1253" s="114"/>
      <c r="G1253" s="115"/>
      <c r="H1253" s="114"/>
    </row>
    <row r="1254" spans="5:8" s="111" customFormat="1" x14ac:dyDescent="0.2">
      <c r="E1254" s="115"/>
      <c r="F1254" s="114"/>
      <c r="G1254" s="115"/>
      <c r="H1254" s="114"/>
    </row>
    <row r="1255" spans="5:8" s="111" customFormat="1" x14ac:dyDescent="0.2">
      <c r="E1255" s="115"/>
      <c r="F1255" s="114"/>
      <c r="G1255" s="115"/>
      <c r="H1255" s="114"/>
    </row>
    <row r="1256" spans="5:8" s="111" customFormat="1" x14ac:dyDescent="0.2">
      <c r="E1256" s="115"/>
      <c r="F1256" s="114"/>
      <c r="G1256" s="115"/>
      <c r="H1256" s="114"/>
    </row>
    <row r="1257" spans="5:8" s="111" customFormat="1" x14ac:dyDescent="0.2">
      <c r="E1257" s="115"/>
      <c r="F1257" s="114"/>
      <c r="G1257" s="115"/>
      <c r="H1257" s="114"/>
    </row>
    <row r="1258" spans="5:8" s="111" customFormat="1" x14ac:dyDescent="0.2">
      <c r="E1258" s="115"/>
      <c r="F1258" s="114"/>
      <c r="G1258" s="115"/>
      <c r="H1258" s="114"/>
    </row>
    <row r="1259" spans="5:8" s="111" customFormat="1" x14ac:dyDescent="0.2">
      <c r="E1259" s="115"/>
      <c r="F1259" s="114"/>
      <c r="G1259" s="115"/>
      <c r="H1259" s="114"/>
    </row>
    <row r="1260" spans="5:8" s="111" customFormat="1" x14ac:dyDescent="0.2">
      <c r="E1260" s="115"/>
      <c r="F1260" s="114"/>
      <c r="G1260" s="115"/>
      <c r="H1260" s="114"/>
    </row>
    <row r="1261" spans="5:8" s="111" customFormat="1" x14ac:dyDescent="0.2">
      <c r="E1261" s="115"/>
      <c r="F1261" s="114"/>
      <c r="G1261" s="115"/>
      <c r="H1261" s="114"/>
    </row>
    <row r="1262" spans="5:8" s="111" customFormat="1" x14ac:dyDescent="0.2">
      <c r="E1262" s="115"/>
      <c r="F1262" s="114"/>
      <c r="G1262" s="115"/>
      <c r="H1262" s="114"/>
    </row>
    <row r="1263" spans="5:8" s="111" customFormat="1" x14ac:dyDescent="0.2">
      <c r="E1263" s="115"/>
      <c r="F1263" s="114"/>
      <c r="G1263" s="115"/>
      <c r="H1263" s="114"/>
    </row>
    <row r="1264" spans="5:8" s="111" customFormat="1" x14ac:dyDescent="0.2">
      <c r="E1264" s="115"/>
      <c r="F1264" s="114"/>
      <c r="G1264" s="115"/>
      <c r="H1264" s="114"/>
    </row>
    <row r="1265" spans="5:8" s="111" customFormat="1" x14ac:dyDescent="0.2">
      <c r="E1265" s="115"/>
      <c r="F1265" s="114"/>
      <c r="G1265" s="115"/>
      <c r="H1265" s="114"/>
    </row>
    <row r="1266" spans="5:8" s="111" customFormat="1" x14ac:dyDescent="0.2">
      <c r="E1266" s="115"/>
      <c r="F1266" s="114"/>
      <c r="G1266" s="115"/>
      <c r="H1266" s="114"/>
    </row>
    <row r="1267" spans="5:8" s="111" customFormat="1" x14ac:dyDescent="0.2">
      <c r="E1267" s="115"/>
      <c r="F1267" s="114"/>
      <c r="G1267" s="115"/>
      <c r="H1267" s="114"/>
    </row>
    <row r="1268" spans="5:8" s="111" customFormat="1" x14ac:dyDescent="0.2">
      <c r="E1268" s="115"/>
      <c r="F1268" s="114"/>
      <c r="G1268" s="115"/>
      <c r="H1268" s="114"/>
    </row>
    <row r="1269" spans="5:8" s="111" customFormat="1" x14ac:dyDescent="0.2">
      <c r="E1269" s="115"/>
      <c r="F1269" s="114"/>
      <c r="G1269" s="115"/>
      <c r="H1269" s="114"/>
    </row>
    <row r="1270" spans="5:8" s="111" customFormat="1" x14ac:dyDescent="0.2">
      <c r="E1270" s="115"/>
      <c r="F1270" s="114"/>
      <c r="G1270" s="115"/>
      <c r="H1270" s="114"/>
    </row>
    <row r="1271" spans="5:8" s="111" customFormat="1" x14ac:dyDescent="0.2">
      <c r="E1271" s="115"/>
      <c r="F1271" s="114"/>
      <c r="G1271" s="115"/>
      <c r="H1271" s="114"/>
    </row>
    <row r="1272" spans="5:8" s="111" customFormat="1" x14ac:dyDescent="0.2">
      <c r="E1272" s="115"/>
      <c r="F1272" s="114"/>
      <c r="G1272" s="115"/>
      <c r="H1272" s="114"/>
    </row>
    <row r="1273" spans="5:8" s="111" customFormat="1" x14ac:dyDescent="0.2">
      <c r="E1273" s="115"/>
      <c r="F1273" s="114"/>
      <c r="G1273" s="115"/>
      <c r="H1273" s="114"/>
    </row>
    <row r="1274" spans="5:8" s="111" customFormat="1" x14ac:dyDescent="0.2">
      <c r="E1274" s="115"/>
      <c r="F1274" s="114"/>
      <c r="G1274" s="115"/>
      <c r="H1274" s="114"/>
    </row>
    <row r="1275" spans="5:8" s="111" customFormat="1" x14ac:dyDescent="0.2">
      <c r="E1275" s="115"/>
      <c r="F1275" s="114"/>
      <c r="G1275" s="115"/>
      <c r="H1275" s="114"/>
    </row>
    <row r="1276" spans="5:8" s="111" customFormat="1" x14ac:dyDescent="0.2">
      <c r="E1276" s="115"/>
      <c r="F1276" s="114"/>
      <c r="G1276" s="115"/>
      <c r="H1276" s="114"/>
    </row>
    <row r="1277" spans="5:8" s="111" customFormat="1" x14ac:dyDescent="0.2">
      <c r="E1277" s="115"/>
      <c r="F1277" s="114"/>
      <c r="G1277" s="115"/>
      <c r="H1277" s="114"/>
    </row>
    <row r="1278" spans="5:8" s="111" customFormat="1" x14ac:dyDescent="0.2">
      <c r="E1278" s="115"/>
      <c r="F1278" s="114"/>
      <c r="G1278" s="115"/>
      <c r="H1278" s="114"/>
    </row>
    <row r="1279" spans="5:8" s="111" customFormat="1" x14ac:dyDescent="0.2">
      <c r="E1279" s="115"/>
      <c r="F1279" s="114"/>
      <c r="G1279" s="115"/>
      <c r="H1279" s="114"/>
    </row>
    <row r="1280" spans="5:8" s="111" customFormat="1" x14ac:dyDescent="0.2">
      <c r="E1280" s="115"/>
      <c r="F1280" s="114"/>
      <c r="G1280" s="115"/>
      <c r="H1280" s="114"/>
    </row>
    <row r="1281" spans="5:8" s="111" customFormat="1" x14ac:dyDescent="0.2">
      <c r="E1281" s="115"/>
      <c r="F1281" s="114"/>
      <c r="G1281" s="115"/>
      <c r="H1281" s="114"/>
    </row>
    <row r="1282" spans="5:8" s="111" customFormat="1" x14ac:dyDescent="0.2">
      <c r="E1282" s="115"/>
      <c r="F1282" s="114"/>
      <c r="G1282" s="115"/>
      <c r="H1282" s="114"/>
    </row>
    <row r="1283" spans="5:8" s="111" customFormat="1" x14ac:dyDescent="0.2">
      <c r="E1283" s="115"/>
      <c r="F1283" s="114"/>
      <c r="G1283" s="115"/>
      <c r="H1283" s="114"/>
    </row>
    <row r="1284" spans="5:8" s="111" customFormat="1" x14ac:dyDescent="0.2">
      <c r="E1284" s="115"/>
      <c r="F1284" s="114"/>
      <c r="G1284" s="115"/>
      <c r="H1284" s="114"/>
    </row>
    <row r="1285" spans="5:8" s="111" customFormat="1" x14ac:dyDescent="0.2">
      <c r="E1285" s="115"/>
      <c r="F1285" s="114"/>
      <c r="G1285" s="115"/>
      <c r="H1285" s="114"/>
    </row>
    <row r="1286" spans="5:8" s="111" customFormat="1" x14ac:dyDescent="0.2">
      <c r="E1286" s="115"/>
      <c r="F1286" s="114"/>
      <c r="G1286" s="115"/>
      <c r="H1286" s="114"/>
    </row>
    <row r="1287" spans="5:8" s="111" customFormat="1" x14ac:dyDescent="0.2">
      <c r="E1287" s="115"/>
      <c r="F1287" s="114"/>
      <c r="G1287" s="115"/>
      <c r="H1287" s="114"/>
    </row>
    <row r="1288" spans="5:8" s="111" customFormat="1" x14ac:dyDescent="0.2">
      <c r="E1288" s="115"/>
      <c r="F1288" s="114"/>
      <c r="G1288" s="115"/>
      <c r="H1288" s="114"/>
    </row>
    <row r="1289" spans="5:8" s="111" customFormat="1" x14ac:dyDescent="0.2">
      <c r="E1289" s="115"/>
      <c r="F1289" s="114"/>
      <c r="G1289" s="115"/>
      <c r="H1289" s="114"/>
    </row>
    <row r="1290" spans="5:8" s="111" customFormat="1" x14ac:dyDescent="0.2">
      <c r="E1290" s="115"/>
      <c r="F1290" s="114"/>
      <c r="G1290" s="115"/>
      <c r="H1290" s="114"/>
    </row>
    <row r="1291" spans="5:8" s="111" customFormat="1" x14ac:dyDescent="0.2">
      <c r="E1291" s="115"/>
      <c r="F1291" s="114"/>
      <c r="G1291" s="115"/>
      <c r="H1291" s="114"/>
    </row>
    <row r="1292" spans="5:8" s="111" customFormat="1" x14ac:dyDescent="0.2">
      <c r="E1292" s="115"/>
      <c r="F1292" s="114"/>
      <c r="G1292" s="115"/>
      <c r="H1292" s="114"/>
    </row>
    <row r="1293" spans="5:8" s="111" customFormat="1" x14ac:dyDescent="0.2">
      <c r="E1293" s="115"/>
      <c r="F1293" s="114"/>
      <c r="G1293" s="115"/>
      <c r="H1293" s="114"/>
    </row>
    <row r="1294" spans="5:8" s="111" customFormat="1" x14ac:dyDescent="0.2">
      <c r="E1294" s="115"/>
      <c r="F1294" s="114"/>
      <c r="G1294" s="115"/>
      <c r="H1294" s="114"/>
    </row>
    <row r="1295" spans="5:8" s="111" customFormat="1" x14ac:dyDescent="0.2">
      <c r="E1295" s="115"/>
      <c r="F1295" s="114"/>
      <c r="G1295" s="115"/>
      <c r="H1295" s="114"/>
    </row>
    <row r="1296" spans="5:8" s="111" customFormat="1" x14ac:dyDescent="0.2">
      <c r="E1296" s="115"/>
      <c r="F1296" s="114"/>
      <c r="G1296" s="115"/>
      <c r="H1296" s="114"/>
    </row>
    <row r="1297" spans="5:8" s="111" customFormat="1" x14ac:dyDescent="0.2">
      <c r="E1297" s="115"/>
      <c r="F1297" s="114"/>
      <c r="G1297" s="115"/>
      <c r="H1297" s="114"/>
    </row>
    <row r="1298" spans="5:8" s="111" customFormat="1" x14ac:dyDescent="0.2">
      <c r="E1298" s="115"/>
      <c r="F1298" s="114"/>
      <c r="G1298" s="115"/>
      <c r="H1298" s="114"/>
    </row>
    <row r="1299" spans="5:8" s="111" customFormat="1" x14ac:dyDescent="0.2">
      <c r="E1299" s="115"/>
      <c r="F1299" s="114"/>
      <c r="G1299" s="115"/>
      <c r="H1299" s="114"/>
    </row>
    <row r="1300" spans="5:8" s="111" customFormat="1" x14ac:dyDescent="0.2">
      <c r="E1300" s="115"/>
      <c r="F1300" s="114"/>
      <c r="G1300" s="115"/>
      <c r="H1300" s="114"/>
    </row>
    <row r="1301" spans="5:8" s="111" customFormat="1" x14ac:dyDescent="0.2">
      <c r="E1301" s="115"/>
      <c r="F1301" s="114"/>
      <c r="G1301" s="115"/>
      <c r="H1301" s="114"/>
    </row>
    <row r="1302" spans="5:8" s="111" customFormat="1" x14ac:dyDescent="0.2">
      <c r="E1302" s="115"/>
      <c r="F1302" s="114"/>
      <c r="G1302" s="115"/>
      <c r="H1302" s="114"/>
    </row>
    <row r="1303" spans="5:8" s="111" customFormat="1" x14ac:dyDescent="0.2">
      <c r="E1303" s="115"/>
      <c r="F1303" s="114"/>
      <c r="G1303" s="115"/>
      <c r="H1303" s="114"/>
    </row>
    <row r="1304" spans="5:8" s="111" customFormat="1" x14ac:dyDescent="0.2">
      <c r="E1304" s="115"/>
      <c r="F1304" s="114"/>
      <c r="G1304" s="115"/>
      <c r="H1304" s="114"/>
    </row>
    <row r="1305" spans="5:8" s="111" customFormat="1" x14ac:dyDescent="0.2">
      <c r="E1305" s="115"/>
      <c r="F1305" s="114"/>
      <c r="G1305" s="115"/>
      <c r="H1305" s="114"/>
    </row>
    <row r="1306" spans="5:8" s="111" customFormat="1" x14ac:dyDescent="0.2">
      <c r="E1306" s="115"/>
      <c r="F1306" s="114"/>
      <c r="G1306" s="115"/>
      <c r="H1306" s="114"/>
    </row>
    <row r="1307" spans="5:8" s="111" customFormat="1" x14ac:dyDescent="0.2">
      <c r="E1307" s="115"/>
      <c r="F1307" s="114"/>
      <c r="G1307" s="115"/>
      <c r="H1307" s="114"/>
    </row>
    <row r="1308" spans="5:8" s="111" customFormat="1" x14ac:dyDescent="0.2">
      <c r="E1308" s="115"/>
      <c r="F1308" s="114"/>
      <c r="G1308" s="115"/>
      <c r="H1308" s="114"/>
    </row>
    <row r="1309" spans="5:8" s="111" customFormat="1" x14ac:dyDescent="0.2">
      <c r="E1309" s="115"/>
      <c r="F1309" s="114"/>
      <c r="G1309" s="115"/>
      <c r="H1309" s="114"/>
    </row>
    <row r="1310" spans="5:8" s="111" customFormat="1" x14ac:dyDescent="0.2">
      <c r="E1310" s="115"/>
      <c r="F1310" s="114"/>
      <c r="G1310" s="115"/>
      <c r="H1310" s="114"/>
    </row>
    <row r="1311" spans="5:8" s="111" customFormat="1" x14ac:dyDescent="0.2">
      <c r="E1311" s="115"/>
      <c r="F1311" s="114"/>
      <c r="G1311" s="115"/>
      <c r="H1311" s="114"/>
    </row>
    <row r="1312" spans="5:8" s="111" customFormat="1" x14ac:dyDescent="0.2">
      <c r="E1312" s="115"/>
      <c r="F1312" s="114"/>
      <c r="G1312" s="115"/>
      <c r="H1312" s="114"/>
    </row>
    <row r="1313" spans="5:8" s="111" customFormat="1" x14ac:dyDescent="0.2">
      <c r="E1313" s="115"/>
      <c r="F1313" s="114"/>
      <c r="G1313" s="115"/>
      <c r="H1313" s="114"/>
    </row>
    <row r="1314" spans="5:8" s="111" customFormat="1" x14ac:dyDescent="0.2">
      <c r="E1314" s="115"/>
      <c r="F1314" s="114"/>
      <c r="G1314" s="115"/>
      <c r="H1314" s="114"/>
    </row>
    <row r="1315" spans="5:8" s="111" customFormat="1" x14ac:dyDescent="0.2">
      <c r="E1315" s="115"/>
      <c r="F1315" s="114"/>
      <c r="G1315" s="115"/>
      <c r="H1315" s="114"/>
    </row>
    <row r="1316" spans="5:8" s="111" customFormat="1" x14ac:dyDescent="0.2">
      <c r="E1316" s="115"/>
      <c r="F1316" s="114"/>
      <c r="G1316" s="115"/>
      <c r="H1316" s="114"/>
    </row>
    <row r="1317" spans="5:8" s="111" customFormat="1" x14ac:dyDescent="0.2">
      <c r="E1317" s="115"/>
      <c r="F1317" s="114"/>
      <c r="G1317" s="115"/>
      <c r="H1317" s="114"/>
    </row>
    <row r="1318" spans="5:8" s="111" customFormat="1" x14ac:dyDescent="0.2">
      <c r="E1318" s="115"/>
      <c r="F1318" s="114"/>
      <c r="G1318" s="115"/>
      <c r="H1318" s="114"/>
    </row>
    <row r="1319" spans="5:8" s="111" customFormat="1" x14ac:dyDescent="0.2">
      <c r="E1319" s="115"/>
      <c r="F1319" s="114"/>
      <c r="G1319" s="115"/>
      <c r="H1319" s="114"/>
    </row>
    <row r="1320" spans="5:8" s="111" customFormat="1" x14ac:dyDescent="0.2">
      <c r="E1320" s="115"/>
      <c r="F1320" s="114"/>
      <c r="G1320" s="115"/>
      <c r="H1320" s="114"/>
    </row>
    <row r="1321" spans="5:8" s="111" customFormat="1" x14ac:dyDescent="0.2">
      <c r="E1321" s="115"/>
      <c r="F1321" s="114"/>
      <c r="G1321" s="115"/>
      <c r="H1321" s="114"/>
    </row>
    <row r="1322" spans="5:8" s="111" customFormat="1" x14ac:dyDescent="0.2">
      <c r="E1322" s="115"/>
      <c r="F1322" s="114"/>
      <c r="G1322" s="115"/>
      <c r="H1322" s="114"/>
    </row>
    <row r="1323" spans="5:8" s="111" customFormat="1" x14ac:dyDescent="0.2">
      <c r="E1323" s="115"/>
      <c r="F1323" s="114"/>
      <c r="G1323" s="115"/>
      <c r="H1323" s="114"/>
    </row>
    <row r="1324" spans="5:8" s="111" customFormat="1" x14ac:dyDescent="0.2">
      <c r="E1324" s="115"/>
      <c r="F1324" s="114"/>
      <c r="G1324" s="115"/>
      <c r="H1324" s="114"/>
    </row>
    <row r="1325" spans="5:8" s="111" customFormat="1" x14ac:dyDescent="0.2">
      <c r="E1325" s="115"/>
      <c r="F1325" s="114"/>
      <c r="G1325" s="115"/>
      <c r="H1325" s="114"/>
    </row>
    <row r="1326" spans="5:8" s="111" customFormat="1" x14ac:dyDescent="0.2">
      <c r="E1326" s="115"/>
      <c r="F1326" s="114"/>
      <c r="G1326" s="115"/>
      <c r="H1326" s="114"/>
    </row>
    <row r="1327" spans="5:8" s="111" customFormat="1" x14ac:dyDescent="0.2">
      <c r="E1327" s="115"/>
      <c r="F1327" s="114"/>
      <c r="G1327" s="115"/>
      <c r="H1327" s="114"/>
    </row>
    <row r="1328" spans="5:8" s="111" customFormat="1" x14ac:dyDescent="0.2">
      <c r="E1328" s="115"/>
      <c r="F1328" s="114"/>
      <c r="G1328" s="115"/>
      <c r="H1328" s="114"/>
    </row>
    <row r="1329" spans="5:8" s="111" customFormat="1" x14ac:dyDescent="0.2">
      <c r="E1329" s="115"/>
      <c r="F1329" s="114"/>
      <c r="G1329" s="115"/>
      <c r="H1329" s="114"/>
    </row>
    <row r="1330" spans="5:8" s="111" customFormat="1" x14ac:dyDescent="0.2">
      <c r="E1330" s="115"/>
      <c r="F1330" s="114"/>
      <c r="G1330" s="115"/>
      <c r="H1330" s="114"/>
    </row>
    <row r="1331" spans="5:8" s="111" customFormat="1" x14ac:dyDescent="0.2">
      <c r="E1331" s="115"/>
      <c r="F1331" s="114"/>
      <c r="G1331" s="115"/>
      <c r="H1331" s="114"/>
    </row>
    <row r="1332" spans="5:8" s="111" customFormat="1" x14ac:dyDescent="0.2">
      <c r="E1332" s="115"/>
      <c r="F1332" s="114"/>
      <c r="G1332" s="115"/>
      <c r="H1332" s="114"/>
    </row>
    <row r="1333" spans="5:8" s="111" customFormat="1" x14ac:dyDescent="0.2">
      <c r="E1333" s="115"/>
      <c r="F1333" s="114"/>
      <c r="G1333" s="115"/>
      <c r="H1333" s="114"/>
    </row>
    <row r="1334" spans="5:8" s="111" customFormat="1" x14ac:dyDescent="0.2">
      <c r="E1334" s="115"/>
      <c r="F1334" s="114"/>
      <c r="G1334" s="115"/>
      <c r="H1334" s="114"/>
    </row>
    <row r="1335" spans="5:8" s="111" customFormat="1" x14ac:dyDescent="0.2">
      <c r="E1335" s="115"/>
      <c r="F1335" s="114"/>
      <c r="G1335" s="115"/>
      <c r="H1335" s="114"/>
    </row>
    <row r="1336" spans="5:8" s="111" customFormat="1" x14ac:dyDescent="0.2">
      <c r="E1336" s="115"/>
      <c r="F1336" s="114"/>
      <c r="G1336" s="115"/>
      <c r="H1336" s="114"/>
    </row>
    <row r="1337" spans="5:8" s="111" customFormat="1" x14ac:dyDescent="0.2">
      <c r="E1337" s="115"/>
      <c r="F1337" s="114"/>
      <c r="G1337" s="115"/>
      <c r="H1337" s="114"/>
    </row>
    <row r="1338" spans="5:8" s="111" customFormat="1" x14ac:dyDescent="0.2">
      <c r="E1338" s="115"/>
      <c r="F1338" s="114"/>
      <c r="G1338" s="115"/>
      <c r="H1338" s="114"/>
    </row>
    <row r="1339" spans="5:8" s="111" customFormat="1" x14ac:dyDescent="0.2">
      <c r="E1339" s="115"/>
      <c r="F1339" s="114"/>
      <c r="G1339" s="115"/>
      <c r="H1339" s="114"/>
    </row>
    <row r="1340" spans="5:8" s="111" customFormat="1" x14ac:dyDescent="0.2">
      <c r="E1340" s="115"/>
      <c r="F1340" s="114"/>
      <c r="G1340" s="115"/>
      <c r="H1340" s="114"/>
    </row>
    <row r="1341" spans="5:8" s="111" customFormat="1" x14ac:dyDescent="0.2">
      <c r="E1341" s="115"/>
      <c r="F1341" s="114"/>
      <c r="G1341" s="115"/>
      <c r="H1341" s="114"/>
    </row>
    <row r="1342" spans="5:8" s="111" customFormat="1" x14ac:dyDescent="0.2">
      <c r="E1342" s="115"/>
      <c r="F1342" s="114"/>
      <c r="G1342" s="115"/>
      <c r="H1342" s="114"/>
    </row>
  </sheetData>
  <mergeCells count="85">
    <mergeCell ref="B1153:D1153"/>
    <mergeCell ref="E1153:H1153"/>
    <mergeCell ref="B1054:B1101"/>
    <mergeCell ref="C1054:D1054"/>
    <mergeCell ref="B1102:B1144"/>
    <mergeCell ref="C1102:D1102"/>
    <mergeCell ref="B1145:B1146"/>
    <mergeCell ref="C1145:D1145"/>
    <mergeCell ref="B1147:B1151"/>
    <mergeCell ref="C1147:D1147"/>
    <mergeCell ref="B1152:D1152"/>
    <mergeCell ref="B1027:B1053"/>
    <mergeCell ref="C1027:D1027"/>
    <mergeCell ref="B727:B757"/>
    <mergeCell ref="C727:D727"/>
    <mergeCell ref="B758:B787"/>
    <mergeCell ref="C758:D758"/>
    <mergeCell ref="B788:B852"/>
    <mergeCell ref="C788:D788"/>
    <mergeCell ref="B853:B893"/>
    <mergeCell ref="B908:B920"/>
    <mergeCell ref="C908:D908"/>
    <mergeCell ref="B921:B935"/>
    <mergeCell ref="C939:D939"/>
    <mergeCell ref="C853:D853"/>
    <mergeCell ref="B894:B907"/>
    <mergeCell ref="B936:B938"/>
    <mergeCell ref="C936:D936"/>
    <mergeCell ref="B939:B1026"/>
    <mergeCell ref="B548:B664"/>
    <mergeCell ref="C548:D548"/>
    <mergeCell ref="B665:B667"/>
    <mergeCell ref="C665:D665"/>
    <mergeCell ref="B668:B672"/>
    <mergeCell ref="C668:D668"/>
    <mergeCell ref="C894:D894"/>
    <mergeCell ref="C921:D921"/>
    <mergeCell ref="B673:B710"/>
    <mergeCell ref="C673:D673"/>
    <mergeCell ref="B711:B726"/>
    <mergeCell ref="C711:D711"/>
    <mergeCell ref="B396:B415"/>
    <mergeCell ref="C396:D396"/>
    <mergeCell ref="B416:B458"/>
    <mergeCell ref="C416:D416"/>
    <mergeCell ref="B459:B484"/>
    <mergeCell ref="C459:D459"/>
    <mergeCell ref="B485:B516"/>
    <mergeCell ref="C485:D485"/>
    <mergeCell ref="B517:B547"/>
    <mergeCell ref="C517:D517"/>
    <mergeCell ref="B351:B378"/>
    <mergeCell ref="C351:D351"/>
    <mergeCell ref="B379:B395"/>
    <mergeCell ref="C379:D379"/>
    <mergeCell ref="B14:B19"/>
    <mergeCell ref="C14:D14"/>
    <mergeCell ref="B20:B145"/>
    <mergeCell ref="C20:D20"/>
    <mergeCell ref="B146:B153"/>
    <mergeCell ref="C146:D146"/>
    <mergeCell ref="B227:B350"/>
    <mergeCell ref="C227:D227"/>
    <mergeCell ref="B154:B177"/>
    <mergeCell ref="C154:D154"/>
    <mergeCell ref="B178:B179"/>
    <mergeCell ref="C178:D178"/>
    <mergeCell ref="B180:B226"/>
    <mergeCell ref="C180:D180"/>
    <mergeCell ref="I12:I13"/>
    <mergeCell ref="B1:I1"/>
    <mergeCell ref="B2:D6"/>
    <mergeCell ref="E2:I2"/>
    <mergeCell ref="E3:I3"/>
    <mergeCell ref="E4:I4"/>
    <mergeCell ref="E5:I5"/>
    <mergeCell ref="E6:I6"/>
    <mergeCell ref="B8:D8"/>
    <mergeCell ref="E12:F12"/>
    <mergeCell ref="G12:H12"/>
    <mergeCell ref="B9:D9"/>
    <mergeCell ref="G9:H9"/>
    <mergeCell ref="B10:D10"/>
    <mergeCell ref="D11:G11"/>
    <mergeCell ref="B12:D1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0B4DD-79BB-4D5E-84CE-3DFA977324F9}">
  <dimension ref="A1:W492"/>
  <sheetViews>
    <sheetView zoomScaleNormal="100" workbookViewId="0">
      <pane xSplit="3" ySplit="3" topLeftCell="D4" activePane="bottomRight" state="frozen"/>
      <selection pane="topRight" activeCell="C1" sqref="C1"/>
      <selection pane="bottomLeft" activeCell="A9" sqref="A9"/>
      <selection pane="bottomRight" activeCell="E14" sqref="E14"/>
    </sheetView>
  </sheetViews>
  <sheetFormatPr baseColWidth="10" defaultColWidth="8" defaultRowHeight="15" x14ac:dyDescent="0.25"/>
  <cols>
    <col min="1" max="1" width="8" style="163"/>
    <col min="2" max="2" width="17" style="169" customWidth="1"/>
    <col min="3" max="3" width="25.5" style="152" customWidth="1"/>
    <col min="4" max="6" width="21.375" style="152" customWidth="1"/>
    <col min="7" max="23" width="8" style="163"/>
    <col min="24" max="16384" width="8" style="152"/>
  </cols>
  <sheetData>
    <row r="1" spans="1:23" s="163" customFormat="1" ht="17.25" customHeight="1" x14ac:dyDescent="0.25">
      <c r="B1" s="312"/>
      <c r="C1" s="312"/>
      <c r="D1" s="312"/>
      <c r="E1" s="313"/>
      <c r="F1" s="314"/>
    </row>
    <row r="2" spans="1:23" ht="38.25" x14ac:dyDescent="0.25">
      <c r="B2" s="153" t="s">
        <v>1139</v>
      </c>
      <c r="C2" s="153" t="s">
        <v>1012</v>
      </c>
      <c r="D2" s="153" t="s">
        <v>1140</v>
      </c>
      <c r="E2" s="154" t="s">
        <v>1141</v>
      </c>
      <c r="F2" s="154" t="s">
        <v>1142</v>
      </c>
    </row>
    <row r="3" spans="1:23" s="157" customFormat="1" x14ac:dyDescent="0.25">
      <c r="A3" s="164"/>
      <c r="B3" s="166" t="s">
        <v>938</v>
      </c>
      <c r="C3" s="155" t="s">
        <v>1143</v>
      </c>
      <c r="D3" s="156">
        <f>+D4+D29+D32+D34+D43+D90+D101+D111+D134+D138+D144+D162+D167+D182+D185+D188+D217+D262+D274+D279+D284+D318+D324+D354+D373+D378+D391+D397+D399+D403+D405</f>
        <v>28612</v>
      </c>
      <c r="E3" s="156">
        <f>+E4+E29+E32+E34+E43+E90+E101+E111+E134+E138+E144+E162+E167+E182+E185+E188+E217+E262+E274+E279+E284+E318+E324+E354+E373+E378+E391+E397+E399+E403+E405</f>
        <v>15053</v>
      </c>
      <c r="F3" s="156">
        <f>+F4+F29+F32+F34+F43+F90+F101+F111+F134+F138+F144+F162+F167+F182+F185+F188+F217+F262+F274+F279+F284+F318+F324+F354+F373+F378+F391+F397+F399+F403+F405</f>
        <v>13559</v>
      </c>
      <c r="G3" s="164"/>
      <c r="H3" s="164"/>
      <c r="I3" s="164"/>
      <c r="J3" s="164"/>
      <c r="K3" s="164"/>
      <c r="L3" s="164"/>
      <c r="M3" s="164"/>
      <c r="N3" s="164"/>
      <c r="O3" s="164"/>
      <c r="P3" s="164"/>
      <c r="Q3" s="164"/>
      <c r="R3" s="164"/>
      <c r="S3" s="164"/>
      <c r="T3" s="164"/>
      <c r="U3" s="164"/>
      <c r="V3" s="164"/>
      <c r="W3" s="164"/>
    </row>
    <row r="4" spans="1:23" s="158" customFormat="1" ht="18" customHeight="1" x14ac:dyDescent="0.25">
      <c r="A4" s="165"/>
      <c r="B4" s="167" t="s">
        <v>1144</v>
      </c>
      <c r="C4" s="159" t="s">
        <v>24</v>
      </c>
      <c r="D4" s="160">
        <v>3086</v>
      </c>
      <c r="E4" s="160">
        <v>1959</v>
      </c>
      <c r="F4" s="160">
        <v>1127</v>
      </c>
      <c r="G4" s="165"/>
      <c r="H4" s="165"/>
      <c r="I4" s="165"/>
      <c r="J4" s="165"/>
      <c r="K4" s="165"/>
      <c r="L4" s="165"/>
      <c r="M4" s="165"/>
      <c r="N4" s="165"/>
      <c r="O4" s="165"/>
      <c r="P4" s="165"/>
      <c r="Q4" s="165"/>
      <c r="R4" s="165"/>
      <c r="S4" s="165"/>
      <c r="T4" s="165"/>
      <c r="U4" s="165"/>
      <c r="V4" s="165"/>
      <c r="W4" s="165"/>
    </row>
    <row r="5" spans="1:23" s="158" customFormat="1" ht="15.75" x14ac:dyDescent="0.25">
      <c r="A5" s="165"/>
      <c r="B5" s="161" t="s">
        <v>1145</v>
      </c>
      <c r="C5" s="161" t="s">
        <v>25</v>
      </c>
      <c r="D5" s="162">
        <v>1811</v>
      </c>
      <c r="E5" s="162">
        <v>1186</v>
      </c>
      <c r="F5" s="162">
        <v>625</v>
      </c>
      <c r="G5" s="165"/>
      <c r="H5" s="165"/>
      <c r="I5" s="165"/>
      <c r="J5" s="165"/>
      <c r="K5" s="165"/>
      <c r="L5" s="165"/>
      <c r="M5" s="165"/>
      <c r="N5" s="165"/>
      <c r="O5" s="165"/>
      <c r="P5" s="165"/>
      <c r="Q5" s="165"/>
      <c r="R5" s="165"/>
      <c r="S5" s="165"/>
      <c r="T5" s="165"/>
      <c r="U5" s="165"/>
      <c r="V5" s="165"/>
      <c r="W5" s="165"/>
    </row>
    <row r="6" spans="1:23" s="158" customFormat="1" ht="15.75" x14ac:dyDescent="0.25">
      <c r="A6" s="165"/>
      <c r="B6" s="161" t="s">
        <v>1146</v>
      </c>
      <c r="C6" s="161" t="s">
        <v>31</v>
      </c>
      <c r="D6" s="162">
        <v>50</v>
      </c>
      <c r="E6" s="162">
        <v>35</v>
      </c>
      <c r="F6" s="162">
        <v>15</v>
      </c>
      <c r="G6" s="165"/>
      <c r="H6" s="165"/>
      <c r="I6" s="165"/>
      <c r="J6" s="165"/>
      <c r="K6" s="165"/>
      <c r="L6" s="165"/>
      <c r="M6" s="165"/>
      <c r="N6" s="165"/>
      <c r="O6" s="165"/>
      <c r="P6" s="165"/>
      <c r="Q6" s="165"/>
      <c r="R6" s="165"/>
      <c r="S6" s="165"/>
      <c r="T6" s="165"/>
      <c r="U6" s="165"/>
      <c r="V6" s="165"/>
      <c r="W6" s="165"/>
    </row>
    <row r="7" spans="1:23" s="158" customFormat="1" ht="15.75" x14ac:dyDescent="0.25">
      <c r="A7" s="165"/>
      <c r="B7" s="161" t="s">
        <v>1147</v>
      </c>
      <c r="C7" s="161" t="s">
        <v>33</v>
      </c>
      <c r="D7" s="162">
        <v>10</v>
      </c>
      <c r="E7" s="162">
        <v>6</v>
      </c>
      <c r="F7" s="162">
        <v>4</v>
      </c>
      <c r="G7" s="165"/>
      <c r="H7" s="165"/>
      <c r="I7" s="165"/>
      <c r="J7" s="165"/>
      <c r="K7" s="165"/>
      <c r="L7" s="165"/>
      <c r="M7" s="165"/>
      <c r="N7" s="165"/>
      <c r="O7" s="165"/>
      <c r="P7" s="165"/>
      <c r="Q7" s="165"/>
      <c r="R7" s="165"/>
      <c r="S7" s="165"/>
      <c r="T7" s="165"/>
      <c r="U7" s="165"/>
      <c r="V7" s="165"/>
      <c r="W7" s="165"/>
    </row>
    <row r="8" spans="1:23" s="158" customFormat="1" ht="15.75" x14ac:dyDescent="0.25">
      <c r="A8" s="165"/>
      <c r="B8" s="161" t="s">
        <v>1148</v>
      </c>
      <c r="C8" s="161" t="s">
        <v>41</v>
      </c>
      <c r="D8" s="162">
        <v>7</v>
      </c>
      <c r="E8" s="162">
        <v>0</v>
      </c>
      <c r="F8" s="162">
        <v>7</v>
      </c>
      <c r="G8" s="165"/>
      <c r="H8" s="165"/>
      <c r="I8" s="165"/>
      <c r="J8" s="165"/>
      <c r="K8" s="165"/>
      <c r="L8" s="165"/>
      <c r="M8" s="165"/>
      <c r="N8" s="165"/>
      <c r="O8" s="165"/>
      <c r="P8" s="165"/>
      <c r="Q8" s="165"/>
      <c r="R8" s="165"/>
      <c r="S8" s="165"/>
      <c r="T8" s="165"/>
      <c r="U8" s="165"/>
      <c r="V8" s="165"/>
      <c r="W8" s="165"/>
    </row>
    <row r="9" spans="1:23" s="158" customFormat="1" ht="15.75" x14ac:dyDescent="0.25">
      <c r="A9" s="165"/>
      <c r="B9" s="161" t="s">
        <v>1149</v>
      </c>
      <c r="C9" s="161" t="s">
        <v>43</v>
      </c>
      <c r="D9" s="162">
        <v>100</v>
      </c>
      <c r="E9" s="162">
        <v>60</v>
      </c>
      <c r="F9" s="162">
        <v>40</v>
      </c>
      <c r="G9" s="165"/>
      <c r="H9" s="165"/>
      <c r="I9" s="165"/>
      <c r="J9" s="165"/>
      <c r="K9" s="165"/>
      <c r="L9" s="165"/>
      <c r="M9" s="165"/>
      <c r="N9" s="165"/>
      <c r="O9" s="165"/>
      <c r="P9" s="165"/>
      <c r="Q9" s="165"/>
      <c r="R9" s="165"/>
      <c r="S9" s="165"/>
      <c r="T9" s="165"/>
      <c r="U9" s="165"/>
      <c r="V9" s="165"/>
      <c r="W9" s="165"/>
    </row>
    <row r="10" spans="1:23" s="158" customFormat="1" ht="15.75" x14ac:dyDescent="0.25">
      <c r="A10" s="165"/>
      <c r="B10" s="161" t="s">
        <v>1150</v>
      </c>
      <c r="C10" s="161" t="s">
        <v>1122</v>
      </c>
      <c r="D10" s="162">
        <v>3</v>
      </c>
      <c r="E10" s="162">
        <v>2</v>
      </c>
      <c r="F10" s="162">
        <v>1</v>
      </c>
      <c r="G10" s="165"/>
      <c r="H10" s="165"/>
      <c r="I10" s="165"/>
      <c r="J10" s="165"/>
      <c r="K10" s="165"/>
      <c r="L10" s="165"/>
      <c r="M10" s="165"/>
      <c r="N10" s="165"/>
      <c r="O10" s="165"/>
      <c r="P10" s="165"/>
      <c r="Q10" s="165"/>
      <c r="R10" s="165"/>
      <c r="S10" s="165"/>
      <c r="T10" s="165"/>
      <c r="U10" s="165"/>
      <c r="V10" s="165"/>
      <c r="W10" s="165"/>
    </row>
    <row r="11" spans="1:23" s="158" customFormat="1" ht="15.75" x14ac:dyDescent="0.25">
      <c r="A11" s="165"/>
      <c r="B11" s="161" t="s">
        <v>1151</v>
      </c>
      <c r="C11" s="161" t="s">
        <v>909</v>
      </c>
      <c r="D11" s="162">
        <v>3</v>
      </c>
      <c r="E11" s="162">
        <v>2</v>
      </c>
      <c r="F11" s="162">
        <v>1</v>
      </c>
      <c r="G11" s="165"/>
      <c r="H11" s="165"/>
      <c r="I11" s="165"/>
      <c r="J11" s="165"/>
      <c r="K11" s="165"/>
      <c r="L11" s="165"/>
      <c r="M11" s="165"/>
      <c r="N11" s="165"/>
      <c r="O11" s="165"/>
      <c r="P11" s="165"/>
      <c r="Q11" s="165"/>
      <c r="R11" s="165"/>
      <c r="S11" s="165"/>
      <c r="T11" s="165"/>
      <c r="U11" s="165"/>
      <c r="V11" s="165"/>
      <c r="W11" s="165"/>
    </row>
    <row r="12" spans="1:23" s="158" customFormat="1" ht="15.75" x14ac:dyDescent="0.25">
      <c r="A12" s="165"/>
      <c r="B12" s="161" t="s">
        <v>1152</v>
      </c>
      <c r="C12" s="161" t="s">
        <v>45</v>
      </c>
      <c r="D12" s="162">
        <v>375</v>
      </c>
      <c r="E12" s="162">
        <v>211</v>
      </c>
      <c r="F12" s="162">
        <v>164</v>
      </c>
      <c r="G12" s="165"/>
      <c r="H12" s="165"/>
      <c r="I12" s="165"/>
      <c r="J12" s="165"/>
      <c r="K12" s="165"/>
      <c r="L12" s="165"/>
      <c r="M12" s="165"/>
      <c r="N12" s="165"/>
      <c r="O12" s="165"/>
      <c r="P12" s="165"/>
      <c r="Q12" s="165"/>
      <c r="R12" s="165"/>
      <c r="S12" s="165"/>
      <c r="T12" s="165"/>
      <c r="U12" s="165"/>
      <c r="V12" s="165"/>
      <c r="W12" s="165"/>
    </row>
    <row r="13" spans="1:23" s="158" customFormat="1" ht="15.75" x14ac:dyDescent="0.25">
      <c r="A13" s="165"/>
      <c r="B13" s="161" t="s">
        <v>1153</v>
      </c>
      <c r="C13" s="161" t="s">
        <v>46</v>
      </c>
      <c r="D13" s="162">
        <v>249</v>
      </c>
      <c r="E13" s="162">
        <v>158</v>
      </c>
      <c r="F13" s="162">
        <v>91</v>
      </c>
      <c r="G13" s="165"/>
      <c r="H13" s="165"/>
      <c r="I13" s="165"/>
      <c r="J13" s="165"/>
      <c r="K13" s="165"/>
      <c r="L13" s="165"/>
      <c r="M13" s="165"/>
      <c r="N13" s="165"/>
      <c r="O13" s="165"/>
      <c r="P13" s="165"/>
      <c r="Q13" s="165"/>
      <c r="R13" s="165"/>
      <c r="S13" s="165"/>
      <c r="T13" s="165"/>
      <c r="U13" s="165"/>
      <c r="V13" s="165"/>
      <c r="W13" s="165"/>
    </row>
    <row r="14" spans="1:23" s="158" customFormat="1" ht="15.75" x14ac:dyDescent="0.25">
      <c r="A14" s="165"/>
      <c r="B14" s="161" t="s">
        <v>1154</v>
      </c>
      <c r="C14" s="161" t="s">
        <v>874</v>
      </c>
      <c r="D14" s="162">
        <v>6</v>
      </c>
      <c r="E14" s="162">
        <v>3</v>
      </c>
      <c r="F14" s="162">
        <v>3</v>
      </c>
      <c r="G14" s="165"/>
      <c r="H14" s="165"/>
      <c r="I14" s="165"/>
      <c r="J14" s="165"/>
      <c r="K14" s="165"/>
      <c r="L14" s="165"/>
      <c r="M14" s="165"/>
      <c r="N14" s="165"/>
      <c r="O14" s="165"/>
      <c r="P14" s="165"/>
      <c r="Q14" s="165"/>
      <c r="R14" s="165"/>
      <c r="S14" s="165"/>
      <c r="T14" s="165"/>
      <c r="U14" s="165"/>
      <c r="V14" s="165"/>
      <c r="W14" s="165"/>
    </row>
    <row r="15" spans="1:23" s="158" customFormat="1" ht="15.75" x14ac:dyDescent="0.25">
      <c r="A15" s="165"/>
      <c r="B15" s="161" t="s">
        <v>1155</v>
      </c>
      <c r="C15" s="161" t="s">
        <v>55</v>
      </c>
      <c r="D15" s="162">
        <v>81</v>
      </c>
      <c r="E15" s="162">
        <v>46</v>
      </c>
      <c r="F15" s="162">
        <v>35</v>
      </c>
      <c r="G15" s="165"/>
      <c r="H15" s="165"/>
      <c r="I15" s="165"/>
      <c r="J15" s="165"/>
      <c r="K15" s="165"/>
      <c r="L15" s="165"/>
      <c r="M15" s="165"/>
      <c r="N15" s="165"/>
      <c r="O15" s="165"/>
      <c r="P15" s="165"/>
      <c r="Q15" s="165"/>
      <c r="R15" s="165"/>
      <c r="S15" s="165"/>
      <c r="T15" s="165"/>
      <c r="U15" s="165"/>
      <c r="V15" s="165"/>
      <c r="W15" s="165"/>
    </row>
    <row r="16" spans="1:23" s="158" customFormat="1" ht="15.75" x14ac:dyDescent="0.25">
      <c r="A16" s="165"/>
      <c r="B16" s="161" t="s">
        <v>1156</v>
      </c>
      <c r="C16" s="161" t="s">
        <v>58</v>
      </c>
      <c r="D16" s="162">
        <v>136</v>
      </c>
      <c r="E16" s="162">
        <v>89</v>
      </c>
      <c r="F16" s="162">
        <v>47</v>
      </c>
      <c r="G16" s="165"/>
      <c r="H16" s="165"/>
      <c r="I16" s="165"/>
      <c r="J16" s="165"/>
      <c r="K16" s="165"/>
      <c r="L16" s="165"/>
      <c r="M16" s="165"/>
      <c r="N16" s="165"/>
      <c r="O16" s="165"/>
      <c r="P16" s="165"/>
      <c r="Q16" s="165"/>
      <c r="R16" s="165"/>
      <c r="S16" s="165"/>
      <c r="T16" s="165"/>
      <c r="U16" s="165"/>
      <c r="V16" s="165"/>
      <c r="W16" s="165"/>
    </row>
    <row r="17" spans="1:23" s="158" customFormat="1" ht="15.75" x14ac:dyDescent="0.25">
      <c r="A17" s="165"/>
      <c r="B17" s="161" t="s">
        <v>1157</v>
      </c>
      <c r="C17" s="161" t="s">
        <v>63</v>
      </c>
      <c r="D17" s="162">
        <v>55</v>
      </c>
      <c r="E17" s="162">
        <v>35</v>
      </c>
      <c r="F17" s="162">
        <v>20</v>
      </c>
      <c r="G17" s="165"/>
      <c r="H17" s="165"/>
      <c r="I17" s="165"/>
      <c r="J17" s="165"/>
      <c r="K17" s="165"/>
      <c r="L17" s="165"/>
      <c r="M17" s="165"/>
      <c r="N17" s="165"/>
      <c r="O17" s="165"/>
      <c r="P17" s="165"/>
      <c r="Q17" s="165"/>
      <c r="R17" s="165"/>
      <c r="S17" s="165"/>
      <c r="T17" s="165"/>
      <c r="U17" s="165"/>
      <c r="V17" s="165"/>
      <c r="W17" s="165"/>
    </row>
    <row r="18" spans="1:23" s="158" customFormat="1" ht="15.75" x14ac:dyDescent="0.25">
      <c r="A18" s="165"/>
      <c r="B18" s="161" t="s">
        <v>1158</v>
      </c>
      <c r="C18" s="161" t="s">
        <v>899</v>
      </c>
      <c r="D18" s="162">
        <v>25</v>
      </c>
      <c r="E18" s="162">
        <v>20</v>
      </c>
      <c r="F18" s="162">
        <v>5</v>
      </c>
      <c r="G18" s="165"/>
      <c r="H18" s="165"/>
      <c r="I18" s="165"/>
      <c r="J18" s="165"/>
      <c r="K18" s="165"/>
      <c r="L18" s="165"/>
      <c r="M18" s="165"/>
      <c r="N18" s="165"/>
      <c r="O18" s="165"/>
      <c r="P18" s="165"/>
      <c r="Q18" s="165"/>
      <c r="R18" s="165"/>
      <c r="S18" s="165"/>
      <c r="T18" s="165"/>
      <c r="U18" s="165"/>
      <c r="V18" s="165"/>
      <c r="W18" s="165"/>
    </row>
    <row r="19" spans="1:23" s="158" customFormat="1" ht="15.75" x14ac:dyDescent="0.25">
      <c r="A19" s="165"/>
      <c r="B19" s="161" t="s">
        <v>1159</v>
      </c>
      <c r="C19" s="161" t="s">
        <v>749</v>
      </c>
      <c r="D19" s="162">
        <v>1</v>
      </c>
      <c r="E19" s="162">
        <v>1</v>
      </c>
      <c r="F19" s="162">
        <v>0</v>
      </c>
      <c r="G19" s="165"/>
      <c r="H19" s="165"/>
      <c r="I19" s="165"/>
      <c r="J19" s="165"/>
      <c r="K19" s="165"/>
      <c r="L19" s="165"/>
      <c r="M19" s="165"/>
      <c r="N19" s="165"/>
      <c r="O19" s="165"/>
      <c r="P19" s="165"/>
      <c r="Q19" s="165"/>
      <c r="R19" s="165"/>
      <c r="S19" s="165"/>
      <c r="T19" s="165"/>
      <c r="U19" s="165"/>
      <c r="V19" s="165"/>
      <c r="W19" s="165"/>
    </row>
    <row r="20" spans="1:23" s="158" customFormat="1" ht="15.75" x14ac:dyDescent="0.25">
      <c r="A20" s="165"/>
      <c r="B20" s="161" t="s">
        <v>1160</v>
      </c>
      <c r="C20" s="161" t="s">
        <v>1113</v>
      </c>
      <c r="D20" s="162">
        <v>1</v>
      </c>
      <c r="E20" s="162">
        <v>1</v>
      </c>
      <c r="F20" s="162">
        <v>0</v>
      </c>
      <c r="G20" s="165"/>
      <c r="H20" s="165"/>
      <c r="I20" s="165"/>
      <c r="J20" s="165"/>
      <c r="K20" s="165"/>
      <c r="L20" s="165"/>
      <c r="M20" s="165"/>
      <c r="N20" s="165"/>
      <c r="O20" s="165"/>
      <c r="P20" s="165"/>
      <c r="Q20" s="165"/>
      <c r="R20" s="165"/>
      <c r="S20" s="165"/>
      <c r="T20" s="165"/>
      <c r="U20" s="165"/>
      <c r="V20" s="165"/>
      <c r="W20" s="165"/>
    </row>
    <row r="21" spans="1:23" s="158" customFormat="1" ht="15.75" x14ac:dyDescent="0.25">
      <c r="A21" s="165"/>
      <c r="B21" s="161" t="s">
        <v>1161</v>
      </c>
      <c r="C21" s="161" t="s">
        <v>67</v>
      </c>
      <c r="D21" s="162">
        <v>2</v>
      </c>
      <c r="E21" s="162">
        <v>1</v>
      </c>
      <c r="F21" s="162">
        <v>1</v>
      </c>
      <c r="G21" s="165"/>
      <c r="H21" s="165"/>
      <c r="I21" s="165"/>
      <c r="J21" s="165"/>
      <c r="K21" s="165"/>
      <c r="L21" s="165"/>
      <c r="M21" s="165"/>
      <c r="N21" s="165"/>
      <c r="O21" s="165"/>
      <c r="P21" s="165"/>
      <c r="Q21" s="165"/>
      <c r="R21" s="165"/>
      <c r="S21" s="165"/>
      <c r="T21" s="165"/>
      <c r="U21" s="165"/>
      <c r="V21" s="165"/>
      <c r="W21" s="165"/>
    </row>
    <row r="22" spans="1:23" s="158" customFormat="1" ht="15.75" x14ac:dyDescent="0.25">
      <c r="A22" s="165"/>
      <c r="B22" s="161" t="s">
        <v>1162</v>
      </c>
      <c r="C22" s="161" t="s">
        <v>68</v>
      </c>
      <c r="D22" s="162">
        <v>1</v>
      </c>
      <c r="E22" s="162">
        <v>0</v>
      </c>
      <c r="F22" s="162">
        <v>1</v>
      </c>
      <c r="G22" s="165"/>
      <c r="H22" s="165"/>
      <c r="I22" s="165"/>
      <c r="J22" s="165"/>
      <c r="K22" s="165"/>
      <c r="L22" s="165"/>
      <c r="M22" s="165"/>
      <c r="N22" s="165"/>
      <c r="O22" s="165"/>
      <c r="P22" s="165"/>
      <c r="Q22" s="165"/>
      <c r="R22" s="165"/>
      <c r="S22" s="165"/>
      <c r="T22" s="165"/>
      <c r="U22" s="165"/>
      <c r="V22" s="165"/>
      <c r="W22" s="165"/>
    </row>
    <row r="23" spans="1:23" s="158" customFormat="1" ht="15.75" x14ac:dyDescent="0.25">
      <c r="A23" s="165"/>
      <c r="B23" s="161" t="s">
        <v>1163</v>
      </c>
      <c r="C23" s="161" t="s">
        <v>77</v>
      </c>
      <c r="D23" s="162">
        <v>3</v>
      </c>
      <c r="E23" s="162">
        <v>3</v>
      </c>
      <c r="F23" s="162">
        <v>0</v>
      </c>
      <c r="G23" s="165"/>
      <c r="H23" s="165"/>
      <c r="I23" s="165"/>
      <c r="J23" s="165"/>
      <c r="K23" s="165"/>
      <c r="L23" s="165"/>
      <c r="M23" s="165"/>
      <c r="N23" s="165"/>
      <c r="O23" s="165"/>
      <c r="P23" s="165"/>
      <c r="Q23" s="165"/>
      <c r="R23" s="165"/>
      <c r="S23" s="165"/>
      <c r="T23" s="165"/>
      <c r="U23" s="165"/>
      <c r="V23" s="165"/>
      <c r="W23" s="165"/>
    </row>
    <row r="24" spans="1:23" s="158" customFormat="1" ht="15.75" x14ac:dyDescent="0.25">
      <c r="A24" s="165"/>
      <c r="B24" s="161" t="s">
        <v>1164</v>
      </c>
      <c r="C24" s="161" t="s">
        <v>78</v>
      </c>
      <c r="D24" s="162">
        <v>2</v>
      </c>
      <c r="E24" s="162">
        <v>0</v>
      </c>
      <c r="F24" s="162">
        <v>2</v>
      </c>
      <c r="G24" s="165"/>
      <c r="H24" s="165"/>
      <c r="I24" s="165"/>
      <c r="J24" s="165"/>
      <c r="K24" s="165"/>
      <c r="L24" s="165"/>
      <c r="M24" s="165"/>
      <c r="N24" s="165"/>
      <c r="O24" s="165"/>
      <c r="P24" s="165"/>
      <c r="Q24" s="165"/>
      <c r="R24" s="165"/>
      <c r="S24" s="165"/>
      <c r="T24" s="165"/>
      <c r="U24" s="165"/>
      <c r="V24" s="165"/>
      <c r="W24" s="165"/>
    </row>
    <row r="25" spans="1:23" s="158" customFormat="1" ht="15.75" x14ac:dyDescent="0.25">
      <c r="A25" s="165"/>
      <c r="B25" s="161" t="s">
        <v>1165</v>
      </c>
      <c r="C25" s="161" t="s">
        <v>80</v>
      </c>
      <c r="D25" s="162">
        <v>7</v>
      </c>
      <c r="E25" s="162">
        <v>4</v>
      </c>
      <c r="F25" s="162">
        <v>3</v>
      </c>
      <c r="G25" s="165"/>
      <c r="H25" s="165"/>
      <c r="I25" s="165"/>
      <c r="J25" s="165"/>
      <c r="K25" s="165"/>
      <c r="L25" s="165"/>
      <c r="M25" s="165"/>
      <c r="N25" s="165"/>
      <c r="O25" s="165"/>
      <c r="P25" s="165"/>
      <c r="Q25" s="165"/>
      <c r="R25" s="165"/>
      <c r="S25" s="165"/>
      <c r="T25" s="165"/>
      <c r="U25" s="165"/>
      <c r="V25" s="165"/>
      <c r="W25" s="165"/>
    </row>
    <row r="26" spans="1:23" s="158" customFormat="1" ht="15.75" x14ac:dyDescent="0.25">
      <c r="A26" s="165"/>
      <c r="B26" s="161" t="s">
        <v>1166</v>
      </c>
      <c r="C26" s="161" t="s">
        <v>1109</v>
      </c>
      <c r="D26" s="162">
        <v>133</v>
      </c>
      <c r="E26" s="162">
        <v>81</v>
      </c>
      <c r="F26" s="162">
        <v>52</v>
      </c>
      <c r="G26" s="165"/>
      <c r="H26" s="165"/>
      <c r="I26" s="165"/>
      <c r="J26" s="165"/>
      <c r="K26" s="165"/>
      <c r="L26" s="165"/>
      <c r="M26" s="165"/>
      <c r="N26" s="165"/>
      <c r="O26" s="165"/>
      <c r="P26" s="165"/>
      <c r="Q26" s="165"/>
      <c r="R26" s="165"/>
      <c r="S26" s="165"/>
      <c r="T26" s="165"/>
      <c r="U26" s="165"/>
      <c r="V26" s="165"/>
      <c r="W26" s="165"/>
    </row>
    <row r="27" spans="1:23" s="158" customFormat="1" ht="15.75" x14ac:dyDescent="0.25">
      <c r="A27" s="165"/>
      <c r="B27" s="161" t="s">
        <v>1167</v>
      </c>
      <c r="C27" s="161" t="s">
        <v>83</v>
      </c>
      <c r="D27" s="162">
        <v>5</v>
      </c>
      <c r="E27" s="162">
        <v>3</v>
      </c>
      <c r="F27" s="162">
        <v>2</v>
      </c>
      <c r="G27" s="165"/>
      <c r="H27" s="165"/>
      <c r="I27" s="165"/>
      <c r="J27" s="165"/>
      <c r="K27" s="165"/>
      <c r="L27" s="165"/>
      <c r="M27" s="165"/>
      <c r="N27" s="165"/>
      <c r="O27" s="165"/>
      <c r="P27" s="165"/>
      <c r="Q27" s="165"/>
      <c r="R27" s="165"/>
      <c r="S27" s="165"/>
      <c r="T27" s="165"/>
      <c r="U27" s="165"/>
      <c r="V27" s="165"/>
      <c r="W27" s="165"/>
    </row>
    <row r="28" spans="1:23" s="158" customFormat="1" ht="15.75" x14ac:dyDescent="0.25">
      <c r="A28" s="165"/>
      <c r="B28" s="161" t="s">
        <v>1168</v>
      </c>
      <c r="C28" s="161" t="s">
        <v>920</v>
      </c>
      <c r="D28" s="162">
        <v>20</v>
      </c>
      <c r="E28" s="162">
        <v>12</v>
      </c>
      <c r="F28" s="162">
        <v>8</v>
      </c>
      <c r="G28" s="165"/>
      <c r="H28" s="165"/>
      <c r="I28" s="165"/>
      <c r="J28" s="165"/>
      <c r="K28" s="165"/>
      <c r="L28" s="165"/>
      <c r="M28" s="165"/>
      <c r="N28" s="165"/>
      <c r="O28" s="165"/>
      <c r="P28" s="165"/>
      <c r="Q28" s="165"/>
      <c r="R28" s="165"/>
      <c r="S28" s="165"/>
      <c r="T28" s="165"/>
      <c r="U28" s="165"/>
      <c r="V28" s="165"/>
      <c r="W28" s="165"/>
    </row>
    <row r="29" spans="1:23" s="158" customFormat="1" ht="15.75" x14ac:dyDescent="0.25">
      <c r="A29" s="165"/>
      <c r="B29" s="167" t="s">
        <v>1170</v>
      </c>
      <c r="C29" s="159" t="s">
        <v>92</v>
      </c>
      <c r="D29" s="160">
        <v>1332</v>
      </c>
      <c r="E29" s="160">
        <v>762</v>
      </c>
      <c r="F29" s="160">
        <v>570</v>
      </c>
      <c r="G29" s="165"/>
      <c r="H29" s="165"/>
      <c r="I29" s="165"/>
      <c r="J29" s="165"/>
      <c r="K29" s="165"/>
      <c r="L29" s="165"/>
      <c r="M29" s="165"/>
      <c r="N29" s="165"/>
      <c r="O29" s="165"/>
      <c r="P29" s="165"/>
      <c r="Q29" s="165"/>
      <c r="R29" s="165"/>
      <c r="S29" s="165"/>
      <c r="T29" s="165"/>
      <c r="U29" s="165"/>
      <c r="V29" s="165"/>
      <c r="W29" s="165"/>
    </row>
    <row r="30" spans="1:23" s="158" customFormat="1" ht="15.75" x14ac:dyDescent="0.25">
      <c r="A30" s="165"/>
      <c r="B30" s="161" t="s">
        <v>1171</v>
      </c>
      <c r="C30" s="161" t="s">
        <v>1107</v>
      </c>
      <c r="D30" s="162">
        <v>1319</v>
      </c>
      <c r="E30" s="162">
        <v>754</v>
      </c>
      <c r="F30" s="162">
        <v>565</v>
      </c>
      <c r="G30" s="165"/>
      <c r="H30" s="165"/>
      <c r="I30" s="165"/>
      <c r="J30" s="165"/>
      <c r="K30" s="165"/>
      <c r="L30" s="165"/>
      <c r="M30" s="165"/>
      <c r="N30" s="165"/>
      <c r="O30" s="165"/>
      <c r="P30" s="165"/>
      <c r="Q30" s="165"/>
      <c r="R30" s="165"/>
      <c r="S30" s="165"/>
      <c r="T30" s="165"/>
      <c r="U30" s="165"/>
      <c r="V30" s="165"/>
      <c r="W30" s="165"/>
    </row>
    <row r="31" spans="1:23" s="158" customFormat="1" ht="15.75" x14ac:dyDescent="0.25">
      <c r="A31" s="165"/>
      <c r="B31" s="161" t="s">
        <v>1172</v>
      </c>
      <c r="C31" s="161" t="s">
        <v>94</v>
      </c>
      <c r="D31" s="162">
        <v>13</v>
      </c>
      <c r="E31" s="162">
        <v>8</v>
      </c>
      <c r="F31" s="162">
        <v>5</v>
      </c>
      <c r="G31" s="165"/>
      <c r="H31" s="165"/>
      <c r="I31" s="165"/>
      <c r="J31" s="165"/>
      <c r="K31" s="165"/>
      <c r="L31" s="165"/>
      <c r="M31" s="165"/>
      <c r="N31" s="165"/>
      <c r="O31" s="165"/>
      <c r="P31" s="165"/>
      <c r="Q31" s="165"/>
      <c r="R31" s="165"/>
      <c r="S31" s="165"/>
      <c r="T31" s="165"/>
      <c r="U31" s="165"/>
      <c r="V31" s="165"/>
      <c r="W31" s="165"/>
    </row>
    <row r="32" spans="1:23" s="158" customFormat="1" ht="15.75" x14ac:dyDescent="0.25">
      <c r="A32" s="165"/>
      <c r="B32" s="167" t="s">
        <v>1173</v>
      </c>
      <c r="C32" s="159" t="s">
        <v>104</v>
      </c>
      <c r="D32" s="160">
        <v>376</v>
      </c>
      <c r="E32" s="160">
        <v>203</v>
      </c>
      <c r="F32" s="160">
        <v>173</v>
      </c>
      <c r="G32" s="165"/>
      <c r="H32" s="165"/>
      <c r="I32" s="165"/>
      <c r="J32" s="165"/>
      <c r="K32" s="165"/>
      <c r="L32" s="165"/>
      <c r="M32" s="165"/>
      <c r="N32" s="165"/>
      <c r="O32" s="165"/>
      <c r="P32" s="165"/>
      <c r="Q32" s="165"/>
      <c r="R32" s="165"/>
      <c r="S32" s="165"/>
      <c r="T32" s="165"/>
      <c r="U32" s="165"/>
      <c r="V32" s="165"/>
      <c r="W32" s="165"/>
    </row>
    <row r="33" spans="1:23" s="158" customFormat="1" ht="15.75" x14ac:dyDescent="0.25">
      <c r="A33" s="165"/>
      <c r="B33" s="161" t="s">
        <v>1174</v>
      </c>
      <c r="C33" s="161" t="s">
        <v>104</v>
      </c>
      <c r="D33" s="162">
        <v>376</v>
      </c>
      <c r="E33" s="162">
        <v>203</v>
      </c>
      <c r="F33" s="162">
        <v>173</v>
      </c>
      <c r="G33" s="165"/>
      <c r="H33" s="165"/>
      <c r="I33" s="165"/>
      <c r="J33" s="165"/>
      <c r="K33" s="165"/>
      <c r="L33" s="165"/>
      <c r="M33" s="165"/>
      <c r="N33" s="165"/>
      <c r="O33" s="165"/>
      <c r="P33" s="165"/>
      <c r="Q33" s="165"/>
      <c r="R33" s="165"/>
      <c r="S33" s="165"/>
      <c r="T33" s="165"/>
      <c r="U33" s="165"/>
      <c r="V33" s="165"/>
      <c r="W33" s="165"/>
    </row>
    <row r="34" spans="1:23" s="158" customFormat="1" ht="15.75" x14ac:dyDescent="0.25">
      <c r="A34" s="165"/>
      <c r="B34" s="167" t="s">
        <v>1175</v>
      </c>
      <c r="C34" s="159" t="s">
        <v>105</v>
      </c>
      <c r="D34" s="160">
        <v>898</v>
      </c>
      <c r="E34" s="160">
        <v>561</v>
      </c>
      <c r="F34" s="160">
        <v>337</v>
      </c>
      <c r="G34" s="165"/>
      <c r="H34" s="165"/>
      <c r="I34" s="165"/>
      <c r="J34" s="165"/>
      <c r="K34" s="165"/>
      <c r="L34" s="165"/>
      <c r="M34" s="165"/>
      <c r="N34" s="165"/>
      <c r="O34" s="165"/>
      <c r="P34" s="165"/>
      <c r="Q34" s="165"/>
      <c r="R34" s="165"/>
      <c r="S34" s="165"/>
      <c r="T34" s="165"/>
      <c r="U34" s="165"/>
      <c r="V34" s="165"/>
      <c r="W34" s="165"/>
    </row>
    <row r="35" spans="1:23" s="158" customFormat="1" ht="15.75" x14ac:dyDescent="0.25">
      <c r="A35" s="165"/>
      <c r="B35" s="161" t="s">
        <v>1176</v>
      </c>
      <c r="C35" s="161" t="s">
        <v>106</v>
      </c>
      <c r="D35" s="162">
        <v>26</v>
      </c>
      <c r="E35" s="162">
        <v>16</v>
      </c>
      <c r="F35" s="162">
        <v>10</v>
      </c>
      <c r="G35" s="165"/>
      <c r="H35" s="165"/>
      <c r="I35" s="165"/>
      <c r="J35" s="165"/>
      <c r="K35" s="165"/>
      <c r="L35" s="165"/>
      <c r="M35" s="165"/>
      <c r="N35" s="165"/>
      <c r="O35" s="165"/>
      <c r="P35" s="165"/>
      <c r="Q35" s="165"/>
      <c r="R35" s="165"/>
      <c r="S35" s="165"/>
      <c r="T35" s="165"/>
      <c r="U35" s="165"/>
      <c r="V35" s="165"/>
      <c r="W35" s="165"/>
    </row>
    <row r="36" spans="1:23" s="158" customFormat="1" ht="15.75" x14ac:dyDescent="0.25">
      <c r="A36" s="165"/>
      <c r="B36" s="161" t="s">
        <v>1177</v>
      </c>
      <c r="C36" s="161" t="s">
        <v>759</v>
      </c>
      <c r="D36" s="162">
        <v>45</v>
      </c>
      <c r="E36" s="162">
        <v>25</v>
      </c>
      <c r="F36" s="162">
        <v>20</v>
      </c>
      <c r="G36" s="165"/>
      <c r="H36" s="165"/>
      <c r="I36" s="165"/>
      <c r="J36" s="165"/>
      <c r="K36" s="165"/>
      <c r="L36" s="165"/>
      <c r="M36" s="165"/>
      <c r="N36" s="165"/>
      <c r="O36" s="165"/>
      <c r="P36" s="165"/>
      <c r="Q36" s="165"/>
      <c r="R36" s="165"/>
      <c r="S36" s="165"/>
      <c r="T36" s="165"/>
      <c r="U36" s="165"/>
      <c r="V36" s="165"/>
      <c r="W36" s="165"/>
    </row>
    <row r="37" spans="1:23" s="158" customFormat="1" ht="15.75" x14ac:dyDescent="0.25">
      <c r="A37" s="165"/>
      <c r="B37" s="161" t="s">
        <v>1178</v>
      </c>
      <c r="C37" s="161" t="s">
        <v>112</v>
      </c>
      <c r="D37" s="162">
        <v>20</v>
      </c>
      <c r="E37" s="162">
        <v>13</v>
      </c>
      <c r="F37" s="162">
        <v>7</v>
      </c>
      <c r="G37" s="165"/>
      <c r="H37" s="165"/>
      <c r="I37" s="165"/>
      <c r="J37" s="165"/>
      <c r="K37" s="165"/>
      <c r="L37" s="165"/>
      <c r="M37" s="165"/>
      <c r="N37" s="165"/>
      <c r="O37" s="165"/>
      <c r="P37" s="165"/>
      <c r="Q37" s="165"/>
      <c r="R37" s="165"/>
      <c r="S37" s="165"/>
      <c r="T37" s="165"/>
      <c r="U37" s="165"/>
      <c r="V37" s="165"/>
      <c r="W37" s="165"/>
    </row>
    <row r="38" spans="1:23" s="158" customFormat="1" ht="15.75" x14ac:dyDescent="0.25">
      <c r="A38" s="165"/>
      <c r="B38" s="161" t="s">
        <v>1179</v>
      </c>
      <c r="C38" s="161" t="s">
        <v>113</v>
      </c>
      <c r="D38" s="162">
        <v>310</v>
      </c>
      <c r="E38" s="162">
        <v>210</v>
      </c>
      <c r="F38" s="162">
        <v>100</v>
      </c>
      <c r="G38" s="165"/>
      <c r="H38" s="165"/>
      <c r="I38" s="165"/>
      <c r="J38" s="165"/>
      <c r="K38" s="165"/>
      <c r="L38" s="165"/>
      <c r="M38" s="165"/>
      <c r="N38" s="165"/>
      <c r="O38" s="165"/>
      <c r="P38" s="165"/>
      <c r="Q38" s="165"/>
      <c r="R38" s="165"/>
      <c r="S38" s="165"/>
      <c r="T38" s="165"/>
      <c r="U38" s="165"/>
      <c r="V38" s="165"/>
      <c r="W38" s="165"/>
    </row>
    <row r="39" spans="1:23" s="158" customFormat="1" ht="15.75" x14ac:dyDescent="0.25">
      <c r="A39" s="165"/>
      <c r="B39" s="161" t="s">
        <v>1180</v>
      </c>
      <c r="C39" s="161" t="s">
        <v>114</v>
      </c>
      <c r="D39" s="162">
        <v>36</v>
      </c>
      <c r="E39" s="162">
        <v>10</v>
      </c>
      <c r="F39" s="162">
        <v>26</v>
      </c>
      <c r="G39" s="165"/>
      <c r="H39" s="165"/>
      <c r="I39" s="165"/>
      <c r="J39" s="165"/>
      <c r="K39" s="165"/>
      <c r="L39" s="165"/>
      <c r="M39" s="165"/>
      <c r="N39" s="165"/>
      <c r="O39" s="165"/>
      <c r="P39" s="165"/>
      <c r="Q39" s="165"/>
      <c r="R39" s="165"/>
      <c r="S39" s="165"/>
      <c r="T39" s="165"/>
      <c r="U39" s="165"/>
      <c r="V39" s="165"/>
      <c r="W39" s="165"/>
    </row>
    <row r="40" spans="1:23" s="158" customFormat="1" ht="15.75" x14ac:dyDescent="0.25">
      <c r="A40" s="165"/>
      <c r="B40" s="161" t="s">
        <v>1181</v>
      </c>
      <c r="C40" s="161" t="s">
        <v>120</v>
      </c>
      <c r="D40" s="162">
        <v>180</v>
      </c>
      <c r="E40" s="162">
        <v>120</v>
      </c>
      <c r="F40" s="162">
        <v>60</v>
      </c>
      <c r="G40" s="165"/>
      <c r="H40" s="165"/>
      <c r="I40" s="165"/>
      <c r="J40" s="165"/>
      <c r="K40" s="165"/>
      <c r="L40" s="165"/>
      <c r="M40" s="165"/>
      <c r="N40" s="165"/>
      <c r="O40" s="165"/>
      <c r="P40" s="165"/>
      <c r="Q40" s="165"/>
      <c r="R40" s="165"/>
      <c r="S40" s="165"/>
      <c r="T40" s="165"/>
      <c r="U40" s="165"/>
      <c r="V40" s="165"/>
      <c r="W40" s="165"/>
    </row>
    <row r="41" spans="1:23" s="158" customFormat="1" ht="15.75" x14ac:dyDescent="0.25">
      <c r="A41" s="165"/>
      <c r="B41" s="161" t="s">
        <v>1182</v>
      </c>
      <c r="C41" s="161" t="s">
        <v>129</v>
      </c>
      <c r="D41" s="162">
        <v>2</v>
      </c>
      <c r="E41" s="162">
        <v>1</v>
      </c>
      <c r="F41" s="162">
        <v>1</v>
      </c>
      <c r="G41" s="165"/>
      <c r="H41" s="165"/>
      <c r="I41" s="165"/>
      <c r="J41" s="165"/>
      <c r="K41" s="165"/>
      <c r="L41" s="165"/>
      <c r="M41" s="165"/>
      <c r="N41" s="165"/>
      <c r="O41" s="165"/>
      <c r="P41" s="165"/>
      <c r="Q41" s="165"/>
      <c r="R41" s="165"/>
      <c r="S41" s="165"/>
      <c r="T41" s="165"/>
      <c r="U41" s="165"/>
      <c r="V41" s="165"/>
      <c r="W41" s="165"/>
    </row>
    <row r="42" spans="1:23" s="158" customFormat="1" ht="15.75" x14ac:dyDescent="0.25">
      <c r="A42" s="165"/>
      <c r="B42" s="161" t="s">
        <v>1183</v>
      </c>
      <c r="C42" s="161" t="s">
        <v>135</v>
      </c>
      <c r="D42" s="162">
        <v>279</v>
      </c>
      <c r="E42" s="162">
        <v>166</v>
      </c>
      <c r="F42" s="162">
        <v>113</v>
      </c>
      <c r="G42" s="165"/>
      <c r="H42" s="165"/>
      <c r="I42" s="165"/>
      <c r="J42" s="165"/>
      <c r="K42" s="165"/>
      <c r="L42" s="165"/>
      <c r="M42" s="165"/>
      <c r="N42" s="165"/>
      <c r="O42" s="165"/>
      <c r="P42" s="165"/>
      <c r="Q42" s="165"/>
      <c r="R42" s="165"/>
      <c r="S42" s="165"/>
      <c r="T42" s="165"/>
      <c r="U42" s="165"/>
      <c r="V42" s="165"/>
      <c r="W42" s="165"/>
    </row>
    <row r="43" spans="1:23" s="158" customFormat="1" ht="15.75" x14ac:dyDescent="0.25">
      <c r="A43" s="165"/>
      <c r="B43" s="167" t="s">
        <v>1184</v>
      </c>
      <c r="C43" s="159" t="s">
        <v>137</v>
      </c>
      <c r="D43" s="160">
        <v>2381</v>
      </c>
      <c r="E43" s="160">
        <v>1228</v>
      </c>
      <c r="F43" s="160">
        <v>1153</v>
      </c>
      <c r="G43" s="165"/>
      <c r="H43" s="165"/>
      <c r="I43" s="165"/>
      <c r="J43" s="165"/>
      <c r="K43" s="165"/>
      <c r="L43" s="165"/>
      <c r="M43" s="165"/>
      <c r="N43" s="165"/>
      <c r="O43" s="165"/>
      <c r="P43" s="165"/>
      <c r="Q43" s="165"/>
      <c r="R43" s="165"/>
      <c r="S43" s="165"/>
      <c r="T43" s="165"/>
      <c r="U43" s="165"/>
      <c r="V43" s="165"/>
      <c r="W43" s="165"/>
    </row>
    <row r="44" spans="1:23" s="158" customFormat="1" ht="15.75" x14ac:dyDescent="0.25">
      <c r="A44" s="165"/>
      <c r="B44" s="161" t="s">
        <v>1185</v>
      </c>
      <c r="C44" s="161" t="s">
        <v>138</v>
      </c>
      <c r="D44" s="162">
        <v>677</v>
      </c>
      <c r="E44" s="162">
        <v>348</v>
      </c>
      <c r="F44" s="162">
        <v>329</v>
      </c>
      <c r="G44" s="165"/>
      <c r="H44" s="165"/>
      <c r="I44" s="165"/>
      <c r="J44" s="165"/>
      <c r="K44" s="165"/>
      <c r="L44" s="165"/>
      <c r="M44" s="165"/>
      <c r="N44" s="165"/>
      <c r="O44" s="165"/>
      <c r="P44" s="165"/>
      <c r="Q44" s="165"/>
      <c r="R44" s="165"/>
      <c r="S44" s="165"/>
      <c r="T44" s="165"/>
      <c r="U44" s="165"/>
      <c r="V44" s="165"/>
      <c r="W44" s="165"/>
    </row>
    <row r="45" spans="1:23" s="158" customFormat="1" ht="15.75" x14ac:dyDescent="0.25">
      <c r="A45" s="165"/>
      <c r="B45" s="161" t="s">
        <v>1186</v>
      </c>
      <c r="C45" s="161" t="s">
        <v>140</v>
      </c>
      <c r="D45" s="162">
        <v>1</v>
      </c>
      <c r="E45" s="162">
        <v>1</v>
      </c>
      <c r="F45" s="162">
        <v>0</v>
      </c>
      <c r="G45" s="165"/>
      <c r="H45" s="165"/>
      <c r="I45" s="165"/>
      <c r="J45" s="165"/>
      <c r="K45" s="165"/>
      <c r="L45" s="165"/>
      <c r="M45" s="165"/>
      <c r="N45" s="165"/>
      <c r="O45" s="165"/>
      <c r="P45" s="165"/>
      <c r="Q45" s="165"/>
      <c r="R45" s="165"/>
      <c r="S45" s="165"/>
      <c r="T45" s="165"/>
      <c r="U45" s="165"/>
      <c r="V45" s="165"/>
      <c r="W45" s="165"/>
    </row>
    <row r="46" spans="1:23" s="158" customFormat="1" ht="15.75" x14ac:dyDescent="0.25">
      <c r="A46" s="165"/>
      <c r="B46" s="161" t="s">
        <v>1187</v>
      </c>
      <c r="C46" s="161" t="s">
        <v>142</v>
      </c>
      <c r="D46" s="162">
        <v>38</v>
      </c>
      <c r="E46" s="162">
        <v>19</v>
      </c>
      <c r="F46" s="162">
        <v>19</v>
      </c>
      <c r="G46" s="165"/>
      <c r="H46" s="165"/>
      <c r="I46" s="165"/>
      <c r="J46" s="165"/>
      <c r="K46" s="165"/>
      <c r="L46" s="165"/>
      <c r="M46" s="165"/>
      <c r="N46" s="165"/>
      <c r="O46" s="165"/>
      <c r="P46" s="165"/>
      <c r="Q46" s="165"/>
      <c r="R46" s="165"/>
      <c r="S46" s="165"/>
      <c r="T46" s="165"/>
      <c r="U46" s="165"/>
      <c r="V46" s="165"/>
      <c r="W46" s="165"/>
    </row>
    <row r="47" spans="1:23" s="158" customFormat="1" ht="15.75" x14ac:dyDescent="0.25">
      <c r="A47" s="165"/>
      <c r="B47" s="161" t="s">
        <v>1188</v>
      </c>
      <c r="C47" s="161" t="s">
        <v>137</v>
      </c>
      <c r="D47" s="162">
        <v>2</v>
      </c>
      <c r="E47" s="162">
        <v>1</v>
      </c>
      <c r="F47" s="162">
        <v>1</v>
      </c>
      <c r="G47" s="165"/>
      <c r="H47" s="165"/>
      <c r="I47" s="165"/>
      <c r="J47" s="165"/>
      <c r="K47" s="165"/>
      <c r="L47" s="165"/>
      <c r="M47" s="165"/>
      <c r="N47" s="165"/>
      <c r="O47" s="165"/>
      <c r="P47" s="165"/>
      <c r="Q47" s="165"/>
      <c r="R47" s="165"/>
      <c r="S47" s="165"/>
      <c r="T47" s="165"/>
      <c r="U47" s="165"/>
      <c r="V47" s="165"/>
      <c r="W47" s="165"/>
    </row>
    <row r="48" spans="1:23" s="158" customFormat="1" ht="15.75" x14ac:dyDescent="0.25">
      <c r="A48" s="165"/>
      <c r="B48" s="161" t="s">
        <v>1189</v>
      </c>
      <c r="C48" s="161" t="s">
        <v>295</v>
      </c>
      <c r="D48" s="162">
        <v>2</v>
      </c>
      <c r="E48" s="162">
        <v>1</v>
      </c>
      <c r="F48" s="162">
        <v>1</v>
      </c>
      <c r="G48" s="165"/>
      <c r="H48" s="165"/>
      <c r="I48" s="165"/>
      <c r="J48" s="165"/>
      <c r="K48" s="165"/>
      <c r="L48" s="165"/>
      <c r="M48" s="165"/>
      <c r="N48" s="165"/>
      <c r="O48" s="165"/>
      <c r="P48" s="165"/>
      <c r="Q48" s="165"/>
      <c r="R48" s="165"/>
      <c r="S48" s="165"/>
      <c r="T48" s="165"/>
      <c r="U48" s="165"/>
      <c r="V48" s="165"/>
      <c r="W48" s="165"/>
    </row>
    <row r="49" spans="1:23" s="158" customFormat="1" ht="15.75" x14ac:dyDescent="0.25">
      <c r="A49" s="165"/>
      <c r="B49" s="161" t="s">
        <v>1190</v>
      </c>
      <c r="C49" s="161" t="s">
        <v>148</v>
      </c>
      <c r="D49" s="162">
        <v>77</v>
      </c>
      <c r="E49" s="162">
        <v>40</v>
      </c>
      <c r="F49" s="162">
        <v>37</v>
      </c>
      <c r="G49" s="165"/>
      <c r="H49" s="165"/>
      <c r="I49" s="165"/>
      <c r="J49" s="165"/>
      <c r="K49" s="165"/>
      <c r="L49" s="165"/>
      <c r="M49" s="165"/>
      <c r="N49" s="165"/>
      <c r="O49" s="165"/>
      <c r="P49" s="165"/>
      <c r="Q49" s="165"/>
      <c r="R49" s="165"/>
      <c r="S49" s="165"/>
      <c r="T49" s="165"/>
      <c r="U49" s="165"/>
      <c r="V49" s="165"/>
      <c r="W49" s="165"/>
    </row>
    <row r="50" spans="1:23" s="158" customFormat="1" ht="15.75" x14ac:dyDescent="0.25">
      <c r="A50" s="165"/>
      <c r="B50" s="161" t="s">
        <v>1191</v>
      </c>
      <c r="C50" s="161" t="s">
        <v>152</v>
      </c>
      <c r="D50" s="162">
        <v>1</v>
      </c>
      <c r="E50" s="162">
        <v>1</v>
      </c>
      <c r="F50" s="162">
        <v>0</v>
      </c>
      <c r="G50" s="165"/>
      <c r="H50" s="165"/>
      <c r="I50" s="165"/>
      <c r="J50" s="165"/>
      <c r="K50" s="165"/>
      <c r="L50" s="165"/>
      <c r="M50" s="165"/>
      <c r="N50" s="165"/>
      <c r="O50" s="165"/>
      <c r="P50" s="165"/>
      <c r="Q50" s="165"/>
      <c r="R50" s="165"/>
      <c r="S50" s="165"/>
      <c r="T50" s="165"/>
      <c r="U50" s="165"/>
      <c r="V50" s="165"/>
      <c r="W50" s="165"/>
    </row>
    <row r="51" spans="1:23" s="158" customFormat="1" ht="15.75" x14ac:dyDescent="0.25">
      <c r="A51" s="165"/>
      <c r="B51" s="161" t="s">
        <v>1192</v>
      </c>
      <c r="C51" s="161" t="s">
        <v>772</v>
      </c>
      <c r="D51" s="162">
        <v>213</v>
      </c>
      <c r="E51" s="162">
        <v>105</v>
      </c>
      <c r="F51" s="162">
        <v>108</v>
      </c>
      <c r="G51" s="165"/>
      <c r="H51" s="165"/>
      <c r="I51" s="165"/>
      <c r="J51" s="165"/>
      <c r="K51" s="165"/>
      <c r="L51" s="165"/>
      <c r="M51" s="165"/>
      <c r="N51" s="165"/>
      <c r="O51" s="165"/>
      <c r="P51" s="165"/>
      <c r="Q51" s="165"/>
      <c r="R51" s="165"/>
      <c r="S51" s="165"/>
      <c r="T51" s="165"/>
      <c r="U51" s="165"/>
      <c r="V51" s="165"/>
      <c r="W51" s="165"/>
    </row>
    <row r="52" spans="1:23" s="158" customFormat="1" ht="15.75" x14ac:dyDescent="0.25">
      <c r="A52" s="165"/>
      <c r="B52" s="161" t="s">
        <v>1193</v>
      </c>
      <c r="C52" s="161" t="s">
        <v>774</v>
      </c>
      <c r="D52" s="162">
        <v>11</v>
      </c>
      <c r="E52" s="162">
        <v>5</v>
      </c>
      <c r="F52" s="162">
        <v>6</v>
      </c>
      <c r="G52" s="165"/>
      <c r="H52" s="165"/>
      <c r="I52" s="165"/>
      <c r="J52" s="165"/>
      <c r="K52" s="165"/>
      <c r="L52" s="165"/>
      <c r="M52" s="165"/>
      <c r="N52" s="165"/>
      <c r="O52" s="165"/>
      <c r="P52" s="165"/>
      <c r="Q52" s="165"/>
      <c r="R52" s="165"/>
      <c r="S52" s="165"/>
      <c r="T52" s="165"/>
      <c r="U52" s="165"/>
      <c r="V52" s="165"/>
      <c r="W52" s="165"/>
    </row>
    <row r="53" spans="1:23" s="158" customFormat="1" ht="15.75" x14ac:dyDescent="0.25">
      <c r="A53" s="165"/>
      <c r="B53" s="161" t="s">
        <v>1194</v>
      </c>
      <c r="C53" s="161" t="s">
        <v>161</v>
      </c>
      <c r="D53" s="162">
        <v>52</v>
      </c>
      <c r="E53" s="162">
        <v>27</v>
      </c>
      <c r="F53" s="162">
        <v>25</v>
      </c>
      <c r="G53" s="165"/>
      <c r="H53" s="165"/>
      <c r="I53" s="165"/>
      <c r="J53" s="165"/>
      <c r="K53" s="165"/>
      <c r="L53" s="165"/>
      <c r="M53" s="165"/>
      <c r="N53" s="165"/>
      <c r="O53" s="165"/>
      <c r="P53" s="165"/>
      <c r="Q53" s="165"/>
      <c r="R53" s="165"/>
      <c r="S53" s="165"/>
      <c r="T53" s="165"/>
      <c r="U53" s="165"/>
      <c r="V53" s="165"/>
      <c r="W53" s="165"/>
    </row>
    <row r="54" spans="1:23" s="158" customFormat="1" ht="15.75" x14ac:dyDescent="0.25">
      <c r="A54" s="165"/>
      <c r="B54" s="161" t="s">
        <v>1195</v>
      </c>
      <c r="C54" s="161" t="s">
        <v>163</v>
      </c>
      <c r="D54" s="162">
        <v>15</v>
      </c>
      <c r="E54" s="162">
        <v>8</v>
      </c>
      <c r="F54" s="162">
        <v>7</v>
      </c>
      <c r="G54" s="165"/>
      <c r="H54" s="165"/>
      <c r="I54" s="165"/>
      <c r="J54" s="165"/>
      <c r="K54" s="165"/>
      <c r="L54" s="165"/>
      <c r="M54" s="165"/>
      <c r="N54" s="165"/>
      <c r="O54" s="165"/>
      <c r="P54" s="165"/>
      <c r="Q54" s="165"/>
      <c r="R54" s="165"/>
      <c r="S54" s="165"/>
      <c r="T54" s="165"/>
      <c r="U54" s="165"/>
      <c r="V54" s="165"/>
      <c r="W54" s="165"/>
    </row>
    <row r="55" spans="1:23" s="158" customFormat="1" ht="15.75" x14ac:dyDescent="0.25">
      <c r="A55" s="165"/>
      <c r="B55" s="161" t="s">
        <v>1196</v>
      </c>
      <c r="C55" s="161" t="s">
        <v>685</v>
      </c>
      <c r="D55" s="162">
        <v>150</v>
      </c>
      <c r="E55" s="162">
        <v>77</v>
      </c>
      <c r="F55" s="162">
        <v>73</v>
      </c>
      <c r="G55" s="165"/>
      <c r="H55" s="165"/>
      <c r="I55" s="165"/>
      <c r="J55" s="165"/>
      <c r="K55" s="165"/>
      <c r="L55" s="165"/>
      <c r="M55" s="165"/>
      <c r="N55" s="165"/>
      <c r="O55" s="165"/>
      <c r="P55" s="165"/>
      <c r="Q55" s="165"/>
      <c r="R55" s="165"/>
      <c r="S55" s="165"/>
      <c r="T55" s="165"/>
      <c r="U55" s="165"/>
      <c r="V55" s="165"/>
      <c r="W55" s="165"/>
    </row>
    <row r="56" spans="1:23" s="158" customFormat="1" ht="15.75" x14ac:dyDescent="0.25">
      <c r="A56" s="165"/>
      <c r="B56" s="161" t="s">
        <v>1197</v>
      </c>
      <c r="C56" s="161" t="s">
        <v>166</v>
      </c>
      <c r="D56" s="162">
        <v>1</v>
      </c>
      <c r="E56" s="162">
        <v>1</v>
      </c>
      <c r="F56" s="162">
        <v>0</v>
      </c>
      <c r="G56" s="165"/>
      <c r="H56" s="165"/>
      <c r="I56" s="165"/>
      <c r="J56" s="165"/>
      <c r="K56" s="165"/>
      <c r="L56" s="165"/>
      <c r="M56" s="165"/>
      <c r="N56" s="165"/>
      <c r="O56" s="165"/>
      <c r="P56" s="165"/>
      <c r="Q56" s="165"/>
      <c r="R56" s="165"/>
      <c r="S56" s="165"/>
      <c r="T56" s="165"/>
      <c r="U56" s="165"/>
      <c r="V56" s="165"/>
      <c r="W56" s="165"/>
    </row>
    <row r="57" spans="1:23" s="158" customFormat="1" ht="15.75" x14ac:dyDescent="0.25">
      <c r="A57" s="165"/>
      <c r="B57" s="161" t="s">
        <v>1198</v>
      </c>
      <c r="C57" s="161" t="s">
        <v>167</v>
      </c>
      <c r="D57" s="162">
        <v>31</v>
      </c>
      <c r="E57" s="162">
        <v>17</v>
      </c>
      <c r="F57" s="162">
        <v>14</v>
      </c>
      <c r="G57" s="165"/>
      <c r="H57" s="165"/>
      <c r="I57" s="165"/>
      <c r="J57" s="165"/>
      <c r="K57" s="165"/>
      <c r="L57" s="165"/>
      <c r="M57" s="165"/>
      <c r="N57" s="165"/>
      <c r="O57" s="165"/>
      <c r="P57" s="165"/>
      <c r="Q57" s="165"/>
      <c r="R57" s="165"/>
      <c r="S57" s="165"/>
      <c r="T57" s="165"/>
      <c r="U57" s="165"/>
      <c r="V57" s="165"/>
      <c r="W57" s="165"/>
    </row>
    <row r="58" spans="1:23" s="158" customFormat="1" ht="15.75" x14ac:dyDescent="0.25">
      <c r="A58" s="165"/>
      <c r="B58" s="161" t="s">
        <v>1199</v>
      </c>
      <c r="C58" s="161" t="s">
        <v>732</v>
      </c>
      <c r="D58" s="162">
        <v>2</v>
      </c>
      <c r="E58" s="162">
        <v>2</v>
      </c>
      <c r="F58" s="162">
        <v>0</v>
      </c>
      <c r="G58" s="165"/>
      <c r="H58" s="165"/>
      <c r="I58" s="165"/>
      <c r="J58" s="165"/>
      <c r="K58" s="165"/>
      <c r="L58" s="165"/>
      <c r="M58" s="165"/>
      <c r="N58" s="165"/>
      <c r="O58" s="165"/>
      <c r="P58" s="165"/>
      <c r="Q58" s="165"/>
      <c r="R58" s="165"/>
      <c r="S58" s="165"/>
      <c r="T58" s="165"/>
      <c r="U58" s="165"/>
      <c r="V58" s="165"/>
      <c r="W58" s="165"/>
    </row>
    <row r="59" spans="1:23" s="158" customFormat="1" ht="15.75" x14ac:dyDescent="0.25">
      <c r="A59" s="165"/>
      <c r="B59" s="161" t="s">
        <v>1200</v>
      </c>
      <c r="C59" s="161" t="s">
        <v>169</v>
      </c>
      <c r="D59" s="162">
        <v>30</v>
      </c>
      <c r="E59" s="162">
        <v>17</v>
      </c>
      <c r="F59" s="162">
        <v>13</v>
      </c>
      <c r="G59" s="165"/>
      <c r="H59" s="165"/>
      <c r="I59" s="165"/>
      <c r="J59" s="165"/>
      <c r="K59" s="165"/>
      <c r="L59" s="165"/>
      <c r="M59" s="165"/>
      <c r="N59" s="165"/>
      <c r="O59" s="165"/>
      <c r="P59" s="165"/>
      <c r="Q59" s="165"/>
      <c r="R59" s="165"/>
      <c r="S59" s="165"/>
      <c r="T59" s="165"/>
      <c r="U59" s="165"/>
      <c r="V59" s="165"/>
      <c r="W59" s="165"/>
    </row>
    <row r="60" spans="1:23" s="158" customFormat="1" ht="15.75" x14ac:dyDescent="0.25">
      <c r="A60" s="165"/>
      <c r="B60" s="161" t="s">
        <v>1201</v>
      </c>
      <c r="C60" s="161" t="s">
        <v>170</v>
      </c>
      <c r="D60" s="162">
        <v>2</v>
      </c>
      <c r="E60" s="162">
        <v>1</v>
      </c>
      <c r="F60" s="162">
        <v>1</v>
      </c>
      <c r="G60" s="165"/>
      <c r="H60" s="165"/>
      <c r="I60" s="165"/>
      <c r="J60" s="165"/>
      <c r="K60" s="165"/>
      <c r="L60" s="165"/>
      <c r="M60" s="165"/>
      <c r="N60" s="165"/>
      <c r="O60" s="165"/>
      <c r="P60" s="165"/>
      <c r="Q60" s="165"/>
      <c r="R60" s="165"/>
      <c r="S60" s="165"/>
      <c r="T60" s="165"/>
      <c r="U60" s="165"/>
      <c r="V60" s="165"/>
      <c r="W60" s="165"/>
    </row>
    <row r="61" spans="1:23" s="158" customFormat="1" ht="15.75" x14ac:dyDescent="0.25">
      <c r="A61" s="165"/>
      <c r="B61" s="161" t="s">
        <v>1202</v>
      </c>
      <c r="C61" s="161" t="s">
        <v>172</v>
      </c>
      <c r="D61" s="162">
        <v>1</v>
      </c>
      <c r="E61" s="162">
        <v>0</v>
      </c>
      <c r="F61" s="162">
        <v>1</v>
      </c>
      <c r="G61" s="165"/>
      <c r="H61" s="165"/>
      <c r="I61" s="165"/>
      <c r="J61" s="165"/>
      <c r="K61" s="165"/>
      <c r="L61" s="165"/>
      <c r="M61" s="165"/>
      <c r="N61" s="165"/>
      <c r="O61" s="165"/>
      <c r="P61" s="165"/>
      <c r="Q61" s="165"/>
      <c r="R61" s="165"/>
      <c r="S61" s="165"/>
      <c r="T61" s="165"/>
      <c r="U61" s="165"/>
      <c r="V61" s="165"/>
      <c r="W61" s="165"/>
    </row>
    <row r="62" spans="1:23" s="158" customFormat="1" ht="15.75" x14ac:dyDescent="0.25">
      <c r="A62" s="165"/>
      <c r="B62" s="161" t="s">
        <v>1203</v>
      </c>
      <c r="C62" s="161" t="s">
        <v>173</v>
      </c>
      <c r="D62" s="162">
        <v>2</v>
      </c>
      <c r="E62" s="162">
        <v>1</v>
      </c>
      <c r="F62" s="162">
        <v>1</v>
      </c>
      <c r="G62" s="165"/>
      <c r="H62" s="165"/>
      <c r="I62" s="165"/>
      <c r="J62" s="165"/>
      <c r="K62" s="165"/>
      <c r="L62" s="165"/>
      <c r="M62" s="165"/>
      <c r="N62" s="165"/>
      <c r="O62" s="165"/>
      <c r="P62" s="165"/>
      <c r="Q62" s="165"/>
      <c r="R62" s="165"/>
      <c r="S62" s="165"/>
      <c r="T62" s="165"/>
      <c r="U62" s="165"/>
      <c r="V62" s="165"/>
      <c r="W62" s="165"/>
    </row>
    <row r="63" spans="1:23" s="158" customFormat="1" ht="15.75" x14ac:dyDescent="0.25">
      <c r="A63" s="165"/>
      <c r="B63" s="161" t="s">
        <v>1204</v>
      </c>
      <c r="C63" s="161" t="s">
        <v>781</v>
      </c>
      <c r="D63" s="162">
        <v>2</v>
      </c>
      <c r="E63" s="162">
        <v>2</v>
      </c>
      <c r="F63" s="162">
        <v>0</v>
      </c>
      <c r="G63" s="165"/>
      <c r="H63" s="165"/>
      <c r="I63" s="165"/>
      <c r="J63" s="165"/>
      <c r="K63" s="165"/>
      <c r="L63" s="165"/>
      <c r="M63" s="165"/>
      <c r="N63" s="165"/>
      <c r="O63" s="165"/>
      <c r="P63" s="165"/>
      <c r="Q63" s="165"/>
      <c r="R63" s="165"/>
      <c r="S63" s="165"/>
      <c r="T63" s="165"/>
      <c r="U63" s="165"/>
      <c r="V63" s="165"/>
      <c r="W63" s="165"/>
    </row>
    <row r="64" spans="1:23" s="158" customFormat="1" ht="15.75" x14ac:dyDescent="0.25">
      <c r="A64" s="165"/>
      <c r="B64" s="161" t="s">
        <v>1205</v>
      </c>
      <c r="C64" s="161" t="s">
        <v>177</v>
      </c>
      <c r="D64" s="162">
        <v>62</v>
      </c>
      <c r="E64" s="162">
        <v>32</v>
      </c>
      <c r="F64" s="162">
        <v>30</v>
      </c>
      <c r="G64" s="165"/>
      <c r="H64" s="165"/>
      <c r="I64" s="165"/>
      <c r="J64" s="165"/>
      <c r="K64" s="165"/>
      <c r="L64" s="165"/>
      <c r="M64" s="165"/>
      <c r="N64" s="165"/>
      <c r="O64" s="165"/>
      <c r="P64" s="165"/>
      <c r="Q64" s="165"/>
      <c r="R64" s="165"/>
      <c r="S64" s="165"/>
      <c r="T64" s="165"/>
      <c r="U64" s="165"/>
      <c r="V64" s="165"/>
      <c r="W64" s="165"/>
    </row>
    <row r="65" spans="1:23" s="158" customFormat="1" ht="15.75" x14ac:dyDescent="0.25">
      <c r="A65" s="165"/>
      <c r="B65" s="161" t="s">
        <v>1206</v>
      </c>
      <c r="C65" s="161" t="s">
        <v>1095</v>
      </c>
      <c r="D65" s="162">
        <v>1</v>
      </c>
      <c r="E65" s="162">
        <v>1</v>
      </c>
      <c r="F65" s="162">
        <v>0</v>
      </c>
      <c r="G65" s="165"/>
      <c r="H65" s="165"/>
      <c r="I65" s="165"/>
      <c r="J65" s="165"/>
      <c r="K65" s="165"/>
      <c r="L65" s="165"/>
      <c r="M65" s="165"/>
      <c r="N65" s="165"/>
      <c r="O65" s="165"/>
      <c r="P65" s="165"/>
      <c r="Q65" s="165"/>
      <c r="R65" s="165"/>
      <c r="S65" s="165"/>
      <c r="T65" s="165"/>
      <c r="U65" s="165"/>
      <c r="V65" s="165"/>
      <c r="W65" s="165"/>
    </row>
    <row r="66" spans="1:23" s="158" customFormat="1" ht="15.75" x14ac:dyDescent="0.25">
      <c r="A66" s="165"/>
      <c r="B66" s="161" t="s">
        <v>1207</v>
      </c>
      <c r="C66" s="161" t="s">
        <v>1094</v>
      </c>
      <c r="D66" s="162">
        <v>1</v>
      </c>
      <c r="E66" s="162">
        <v>0</v>
      </c>
      <c r="F66" s="162">
        <v>1</v>
      </c>
      <c r="G66" s="165"/>
      <c r="H66" s="165"/>
      <c r="I66" s="165"/>
      <c r="J66" s="165"/>
      <c r="K66" s="165"/>
      <c r="L66" s="165"/>
      <c r="M66" s="165"/>
      <c r="N66" s="165"/>
      <c r="O66" s="165"/>
      <c r="P66" s="165"/>
      <c r="Q66" s="165"/>
      <c r="R66" s="165"/>
      <c r="S66" s="165"/>
      <c r="T66" s="165"/>
      <c r="U66" s="165"/>
      <c r="V66" s="165"/>
      <c r="W66" s="165"/>
    </row>
    <row r="67" spans="1:23" s="158" customFormat="1" ht="15.75" x14ac:dyDescent="0.25">
      <c r="A67" s="165"/>
      <c r="B67" s="161" t="s">
        <v>1208</v>
      </c>
      <c r="C67" s="161" t="s">
        <v>178</v>
      </c>
      <c r="D67" s="162">
        <v>1</v>
      </c>
      <c r="E67" s="162">
        <v>0</v>
      </c>
      <c r="F67" s="162">
        <v>1</v>
      </c>
      <c r="G67" s="165"/>
      <c r="H67" s="165"/>
      <c r="I67" s="165"/>
      <c r="J67" s="165"/>
      <c r="K67" s="165"/>
      <c r="L67" s="165"/>
      <c r="M67" s="165"/>
      <c r="N67" s="165"/>
      <c r="O67" s="165"/>
      <c r="P67" s="165"/>
      <c r="Q67" s="165"/>
      <c r="R67" s="165"/>
      <c r="S67" s="165"/>
      <c r="T67" s="165"/>
      <c r="U67" s="165"/>
      <c r="V67" s="165"/>
      <c r="W67" s="165"/>
    </row>
    <row r="68" spans="1:23" s="158" customFormat="1" ht="15.75" x14ac:dyDescent="0.25">
      <c r="A68" s="165"/>
      <c r="B68" s="161" t="s">
        <v>1209</v>
      </c>
      <c r="C68" s="161" t="s">
        <v>180</v>
      </c>
      <c r="D68" s="162">
        <v>1</v>
      </c>
      <c r="E68" s="162">
        <v>1</v>
      </c>
      <c r="F68" s="162">
        <v>0</v>
      </c>
      <c r="G68" s="165"/>
      <c r="H68" s="165"/>
      <c r="I68" s="165"/>
      <c r="J68" s="165"/>
      <c r="K68" s="165"/>
      <c r="L68" s="165"/>
      <c r="M68" s="165"/>
      <c r="N68" s="165"/>
      <c r="O68" s="165"/>
      <c r="P68" s="165"/>
      <c r="Q68" s="165"/>
      <c r="R68" s="165"/>
      <c r="S68" s="165"/>
      <c r="T68" s="165"/>
      <c r="U68" s="165"/>
      <c r="V68" s="165"/>
      <c r="W68" s="165"/>
    </row>
    <row r="69" spans="1:23" s="158" customFormat="1" ht="15.75" x14ac:dyDescent="0.25">
      <c r="A69" s="165"/>
      <c r="B69" s="161" t="s">
        <v>1210</v>
      </c>
      <c r="C69" s="161" t="s">
        <v>782</v>
      </c>
      <c r="D69" s="162">
        <v>1</v>
      </c>
      <c r="E69" s="162">
        <v>0</v>
      </c>
      <c r="F69" s="162">
        <v>1</v>
      </c>
      <c r="G69" s="165"/>
      <c r="H69" s="165"/>
      <c r="I69" s="165"/>
      <c r="J69" s="165"/>
      <c r="K69" s="165"/>
      <c r="L69" s="165"/>
      <c r="M69" s="165"/>
      <c r="N69" s="165"/>
      <c r="O69" s="165"/>
      <c r="P69" s="165"/>
      <c r="Q69" s="165"/>
      <c r="R69" s="165"/>
      <c r="S69" s="165"/>
      <c r="T69" s="165"/>
      <c r="U69" s="165"/>
      <c r="V69" s="165"/>
      <c r="W69" s="165"/>
    </row>
    <row r="70" spans="1:23" s="158" customFormat="1" ht="15.75" x14ac:dyDescent="0.25">
      <c r="A70" s="165"/>
      <c r="B70" s="161" t="s">
        <v>1211</v>
      </c>
      <c r="C70" s="161" t="s">
        <v>182</v>
      </c>
      <c r="D70" s="162">
        <v>5</v>
      </c>
      <c r="E70" s="162">
        <v>4</v>
      </c>
      <c r="F70" s="162">
        <v>1</v>
      </c>
      <c r="G70" s="165"/>
      <c r="H70" s="165"/>
      <c r="I70" s="165"/>
      <c r="J70" s="165"/>
      <c r="K70" s="165"/>
      <c r="L70" s="165"/>
      <c r="M70" s="165"/>
      <c r="N70" s="165"/>
      <c r="O70" s="165"/>
      <c r="P70" s="165"/>
      <c r="Q70" s="165"/>
      <c r="R70" s="165"/>
      <c r="S70" s="165"/>
      <c r="T70" s="165"/>
      <c r="U70" s="165"/>
      <c r="V70" s="165"/>
      <c r="W70" s="165"/>
    </row>
    <row r="71" spans="1:23" s="158" customFormat="1" ht="15.75" x14ac:dyDescent="0.25">
      <c r="A71" s="165"/>
      <c r="B71" s="161" t="s">
        <v>1212</v>
      </c>
      <c r="C71" s="161" t="s">
        <v>183</v>
      </c>
      <c r="D71" s="162">
        <v>1</v>
      </c>
      <c r="E71" s="162">
        <v>0</v>
      </c>
      <c r="F71" s="162">
        <v>1</v>
      </c>
      <c r="G71" s="165"/>
      <c r="H71" s="165"/>
      <c r="I71" s="165"/>
      <c r="J71" s="165"/>
      <c r="K71" s="165"/>
      <c r="L71" s="165"/>
      <c r="M71" s="165"/>
      <c r="N71" s="165"/>
      <c r="O71" s="165"/>
      <c r="P71" s="165"/>
      <c r="Q71" s="165"/>
      <c r="R71" s="165"/>
      <c r="S71" s="165"/>
      <c r="T71" s="165"/>
      <c r="U71" s="165"/>
      <c r="V71" s="165"/>
      <c r="W71" s="165"/>
    </row>
    <row r="72" spans="1:23" s="158" customFormat="1" ht="15.75" x14ac:dyDescent="0.25">
      <c r="A72" s="165"/>
      <c r="B72" s="161" t="s">
        <v>1213</v>
      </c>
      <c r="C72" s="161" t="s">
        <v>186</v>
      </c>
      <c r="D72" s="162">
        <v>9</v>
      </c>
      <c r="E72" s="162">
        <v>7</v>
      </c>
      <c r="F72" s="162">
        <v>2</v>
      </c>
      <c r="G72" s="165"/>
      <c r="H72" s="165"/>
      <c r="I72" s="165"/>
      <c r="J72" s="165"/>
      <c r="K72" s="165"/>
      <c r="L72" s="165"/>
      <c r="M72" s="165"/>
      <c r="N72" s="165"/>
      <c r="O72" s="165"/>
      <c r="P72" s="165"/>
      <c r="Q72" s="165"/>
      <c r="R72" s="165"/>
      <c r="S72" s="165"/>
      <c r="T72" s="165"/>
      <c r="U72" s="165"/>
      <c r="V72" s="165"/>
      <c r="W72" s="165"/>
    </row>
    <row r="73" spans="1:23" s="158" customFormat="1" ht="15.75" x14ac:dyDescent="0.25">
      <c r="A73" s="165"/>
      <c r="B73" s="161" t="s">
        <v>1214</v>
      </c>
      <c r="C73" s="161" t="s">
        <v>187</v>
      </c>
      <c r="D73" s="162">
        <v>1</v>
      </c>
      <c r="E73" s="162">
        <v>1</v>
      </c>
      <c r="F73" s="162">
        <v>0</v>
      </c>
      <c r="G73" s="165"/>
      <c r="H73" s="165"/>
      <c r="I73" s="165"/>
      <c r="J73" s="165"/>
      <c r="K73" s="165"/>
      <c r="L73" s="165"/>
      <c r="M73" s="165"/>
      <c r="N73" s="165"/>
      <c r="O73" s="165"/>
      <c r="P73" s="165"/>
      <c r="Q73" s="165"/>
      <c r="R73" s="165"/>
      <c r="S73" s="165"/>
      <c r="T73" s="165"/>
      <c r="U73" s="165"/>
      <c r="V73" s="165"/>
      <c r="W73" s="165"/>
    </row>
    <row r="74" spans="1:23" s="158" customFormat="1" ht="15.75" x14ac:dyDescent="0.25">
      <c r="A74" s="165"/>
      <c r="B74" s="161" t="s">
        <v>1215</v>
      </c>
      <c r="C74" s="161" t="s">
        <v>188</v>
      </c>
      <c r="D74" s="162">
        <v>9</v>
      </c>
      <c r="E74" s="162">
        <v>5</v>
      </c>
      <c r="F74" s="162">
        <v>4</v>
      </c>
      <c r="G74" s="165"/>
      <c r="H74" s="165"/>
      <c r="I74" s="165"/>
      <c r="J74" s="165"/>
      <c r="K74" s="165"/>
      <c r="L74" s="165"/>
      <c r="M74" s="165"/>
      <c r="N74" s="165"/>
      <c r="O74" s="165"/>
      <c r="P74" s="165"/>
      <c r="Q74" s="165"/>
      <c r="R74" s="165"/>
      <c r="S74" s="165"/>
      <c r="T74" s="165"/>
      <c r="U74" s="165"/>
      <c r="V74" s="165"/>
      <c r="W74" s="165"/>
    </row>
    <row r="75" spans="1:23" s="158" customFormat="1" ht="15.75" x14ac:dyDescent="0.25">
      <c r="A75" s="165"/>
      <c r="B75" s="161" t="s">
        <v>1216</v>
      </c>
      <c r="C75" s="161" t="s">
        <v>1092</v>
      </c>
      <c r="D75" s="162">
        <v>1</v>
      </c>
      <c r="E75" s="162">
        <v>1</v>
      </c>
      <c r="F75" s="162">
        <v>0</v>
      </c>
      <c r="G75" s="165"/>
      <c r="H75" s="165"/>
      <c r="I75" s="165"/>
      <c r="J75" s="165"/>
      <c r="K75" s="165"/>
      <c r="L75" s="165"/>
      <c r="M75" s="165"/>
      <c r="N75" s="165"/>
      <c r="O75" s="165"/>
      <c r="P75" s="165"/>
      <c r="Q75" s="165"/>
      <c r="R75" s="165"/>
      <c r="S75" s="165"/>
      <c r="T75" s="165"/>
      <c r="U75" s="165"/>
      <c r="V75" s="165"/>
      <c r="W75" s="165"/>
    </row>
    <row r="76" spans="1:23" s="158" customFormat="1" ht="15.75" x14ac:dyDescent="0.25">
      <c r="A76" s="165"/>
      <c r="B76" s="161" t="s">
        <v>1217</v>
      </c>
      <c r="C76" s="161" t="s">
        <v>784</v>
      </c>
      <c r="D76" s="162">
        <v>77</v>
      </c>
      <c r="E76" s="162">
        <v>42</v>
      </c>
      <c r="F76" s="162">
        <v>35</v>
      </c>
      <c r="G76" s="165"/>
      <c r="H76" s="165"/>
      <c r="I76" s="165"/>
      <c r="J76" s="165"/>
      <c r="K76" s="165"/>
      <c r="L76" s="165"/>
      <c r="M76" s="165"/>
      <c r="N76" s="165"/>
      <c r="O76" s="165"/>
      <c r="P76" s="165"/>
      <c r="Q76" s="165"/>
      <c r="R76" s="165"/>
      <c r="S76" s="165"/>
      <c r="T76" s="165"/>
      <c r="U76" s="165"/>
      <c r="V76" s="165"/>
      <c r="W76" s="165"/>
    </row>
    <row r="77" spans="1:23" s="158" customFormat="1" ht="15.75" x14ac:dyDescent="0.25">
      <c r="A77" s="165"/>
      <c r="B77" s="161" t="s">
        <v>1218</v>
      </c>
      <c r="C77" s="161" t="s">
        <v>190</v>
      </c>
      <c r="D77" s="162">
        <v>32</v>
      </c>
      <c r="E77" s="162">
        <v>15</v>
      </c>
      <c r="F77" s="162">
        <v>17</v>
      </c>
      <c r="G77" s="165"/>
      <c r="H77" s="165"/>
      <c r="I77" s="165"/>
      <c r="J77" s="165"/>
      <c r="K77" s="165"/>
      <c r="L77" s="165"/>
      <c r="M77" s="165"/>
      <c r="N77" s="165"/>
      <c r="O77" s="165"/>
      <c r="P77" s="165"/>
      <c r="Q77" s="165"/>
      <c r="R77" s="165"/>
      <c r="S77" s="165"/>
      <c r="T77" s="165"/>
      <c r="U77" s="165"/>
      <c r="V77" s="165"/>
      <c r="W77" s="165"/>
    </row>
    <row r="78" spans="1:23" s="158" customFormat="1" ht="15.75" x14ac:dyDescent="0.25">
      <c r="A78" s="165"/>
      <c r="B78" s="161" t="s">
        <v>1219</v>
      </c>
      <c r="C78" s="161" t="s">
        <v>1091</v>
      </c>
      <c r="D78" s="162">
        <v>28</v>
      </c>
      <c r="E78" s="162">
        <v>14</v>
      </c>
      <c r="F78" s="162">
        <v>14</v>
      </c>
      <c r="G78" s="165"/>
      <c r="H78" s="165"/>
      <c r="I78" s="165"/>
      <c r="J78" s="165"/>
      <c r="K78" s="165"/>
      <c r="L78" s="165"/>
      <c r="M78" s="165"/>
      <c r="N78" s="165"/>
      <c r="O78" s="165"/>
      <c r="P78" s="165"/>
      <c r="Q78" s="165"/>
      <c r="R78" s="165"/>
      <c r="S78" s="165"/>
      <c r="T78" s="165"/>
      <c r="U78" s="165"/>
      <c r="V78" s="165"/>
      <c r="W78" s="165"/>
    </row>
    <row r="79" spans="1:23" s="158" customFormat="1" ht="15.75" x14ac:dyDescent="0.25">
      <c r="A79" s="165"/>
      <c r="B79" s="161" t="s">
        <v>1220</v>
      </c>
      <c r="C79" s="161" t="s">
        <v>194</v>
      </c>
      <c r="D79" s="162">
        <v>41</v>
      </c>
      <c r="E79" s="162">
        <v>20</v>
      </c>
      <c r="F79" s="162">
        <v>21</v>
      </c>
      <c r="G79" s="165"/>
      <c r="H79" s="165"/>
      <c r="I79" s="165"/>
      <c r="J79" s="165"/>
      <c r="K79" s="165"/>
      <c r="L79" s="165"/>
      <c r="M79" s="165"/>
      <c r="N79" s="165"/>
      <c r="O79" s="165"/>
      <c r="P79" s="165"/>
      <c r="Q79" s="165"/>
      <c r="R79" s="165"/>
      <c r="S79" s="165"/>
      <c r="T79" s="165"/>
      <c r="U79" s="165"/>
      <c r="V79" s="165"/>
      <c r="W79" s="165"/>
    </row>
    <row r="80" spans="1:23" s="158" customFormat="1" ht="15.75" x14ac:dyDescent="0.25">
      <c r="A80" s="165"/>
      <c r="B80" s="161" t="s">
        <v>1221</v>
      </c>
      <c r="C80" s="161" t="s">
        <v>786</v>
      </c>
      <c r="D80" s="162">
        <v>100</v>
      </c>
      <c r="E80" s="162">
        <v>49</v>
      </c>
      <c r="F80" s="162">
        <v>51</v>
      </c>
      <c r="G80" s="165"/>
      <c r="H80" s="165"/>
      <c r="I80" s="165"/>
      <c r="J80" s="165"/>
      <c r="K80" s="165"/>
      <c r="L80" s="165"/>
      <c r="M80" s="165"/>
      <c r="N80" s="165"/>
      <c r="O80" s="165"/>
      <c r="P80" s="165"/>
      <c r="Q80" s="165"/>
      <c r="R80" s="165"/>
      <c r="S80" s="165"/>
      <c r="T80" s="165"/>
      <c r="U80" s="165"/>
      <c r="V80" s="165"/>
      <c r="W80" s="165"/>
    </row>
    <row r="81" spans="1:23" s="158" customFormat="1" ht="15.75" x14ac:dyDescent="0.25">
      <c r="A81" s="165"/>
      <c r="B81" s="161" t="s">
        <v>1222</v>
      </c>
      <c r="C81" s="161" t="s">
        <v>787</v>
      </c>
      <c r="D81" s="162">
        <v>580</v>
      </c>
      <c r="E81" s="162">
        <v>300</v>
      </c>
      <c r="F81" s="162">
        <v>280</v>
      </c>
      <c r="G81" s="165"/>
      <c r="H81" s="165"/>
      <c r="I81" s="165"/>
      <c r="J81" s="165"/>
      <c r="K81" s="165"/>
      <c r="L81" s="165"/>
      <c r="M81" s="165"/>
      <c r="N81" s="165"/>
      <c r="O81" s="165"/>
      <c r="P81" s="165"/>
      <c r="Q81" s="165"/>
      <c r="R81" s="165"/>
      <c r="S81" s="165"/>
      <c r="T81" s="165"/>
      <c r="U81" s="165"/>
      <c r="V81" s="165"/>
      <c r="W81" s="165"/>
    </row>
    <row r="82" spans="1:23" s="158" customFormat="1" ht="15.75" x14ac:dyDescent="0.25">
      <c r="A82" s="165"/>
      <c r="B82" s="161" t="s">
        <v>1223</v>
      </c>
      <c r="C82" s="161" t="s">
        <v>202</v>
      </c>
      <c r="D82" s="162">
        <v>1</v>
      </c>
      <c r="E82" s="162">
        <v>1</v>
      </c>
      <c r="F82" s="162">
        <v>0</v>
      </c>
      <c r="G82" s="165"/>
      <c r="H82" s="165"/>
      <c r="I82" s="165"/>
      <c r="J82" s="165"/>
      <c r="K82" s="165"/>
      <c r="L82" s="165"/>
      <c r="M82" s="165"/>
      <c r="N82" s="165"/>
      <c r="O82" s="165"/>
      <c r="P82" s="165"/>
      <c r="Q82" s="165"/>
      <c r="R82" s="165"/>
      <c r="S82" s="165"/>
      <c r="T82" s="165"/>
      <c r="U82" s="165"/>
      <c r="V82" s="165"/>
      <c r="W82" s="165"/>
    </row>
    <row r="83" spans="1:23" s="158" customFormat="1" ht="15.75" x14ac:dyDescent="0.25">
      <c r="A83" s="165"/>
      <c r="B83" s="161" t="s">
        <v>1224</v>
      </c>
      <c r="C83" s="161" t="s">
        <v>203</v>
      </c>
      <c r="D83" s="162">
        <v>2</v>
      </c>
      <c r="E83" s="162">
        <v>1</v>
      </c>
      <c r="F83" s="162">
        <v>1</v>
      </c>
      <c r="G83" s="165"/>
      <c r="H83" s="165"/>
      <c r="I83" s="165"/>
      <c r="J83" s="165"/>
      <c r="K83" s="165"/>
      <c r="L83" s="165"/>
      <c r="M83" s="165"/>
      <c r="N83" s="165"/>
      <c r="O83" s="165"/>
      <c r="P83" s="165"/>
      <c r="Q83" s="165"/>
      <c r="R83" s="165"/>
      <c r="S83" s="165"/>
      <c r="T83" s="165"/>
      <c r="U83" s="165"/>
      <c r="V83" s="165"/>
      <c r="W83" s="165"/>
    </row>
    <row r="84" spans="1:23" s="158" customFormat="1" ht="15.75" x14ac:dyDescent="0.25">
      <c r="A84" s="165"/>
      <c r="B84" s="161" t="s">
        <v>1225</v>
      </c>
      <c r="C84" s="161" t="s">
        <v>205</v>
      </c>
      <c r="D84" s="162">
        <v>1</v>
      </c>
      <c r="E84" s="162">
        <v>0</v>
      </c>
      <c r="F84" s="162">
        <v>1</v>
      </c>
      <c r="G84" s="165"/>
      <c r="H84" s="165"/>
      <c r="I84" s="165"/>
      <c r="J84" s="165"/>
      <c r="K84" s="165"/>
      <c r="L84" s="165"/>
      <c r="M84" s="165"/>
      <c r="N84" s="165"/>
      <c r="O84" s="165"/>
      <c r="P84" s="165"/>
      <c r="Q84" s="165"/>
      <c r="R84" s="165"/>
      <c r="S84" s="165"/>
      <c r="T84" s="165"/>
      <c r="U84" s="165"/>
      <c r="V84" s="165"/>
      <c r="W84" s="165"/>
    </row>
    <row r="85" spans="1:23" s="158" customFormat="1" ht="15.75" x14ac:dyDescent="0.25">
      <c r="A85" s="165"/>
      <c r="B85" s="161" t="s">
        <v>1226</v>
      </c>
      <c r="C85" s="161" t="s">
        <v>790</v>
      </c>
      <c r="D85" s="162">
        <v>51</v>
      </c>
      <c r="E85" s="162">
        <v>25</v>
      </c>
      <c r="F85" s="162">
        <v>26</v>
      </c>
      <c r="G85" s="165"/>
      <c r="H85" s="165"/>
      <c r="I85" s="165"/>
      <c r="J85" s="165"/>
      <c r="K85" s="165"/>
      <c r="L85" s="165"/>
      <c r="M85" s="165"/>
      <c r="N85" s="165"/>
      <c r="O85" s="165"/>
      <c r="P85" s="165"/>
      <c r="Q85" s="165"/>
      <c r="R85" s="165"/>
      <c r="S85" s="165"/>
      <c r="T85" s="165"/>
      <c r="U85" s="165"/>
      <c r="V85" s="165"/>
      <c r="W85" s="165"/>
    </row>
    <row r="86" spans="1:23" s="158" customFormat="1" ht="15.75" x14ac:dyDescent="0.25">
      <c r="A86" s="165"/>
      <c r="B86" s="161" t="s">
        <v>1227</v>
      </c>
      <c r="C86" s="161" t="s">
        <v>209</v>
      </c>
      <c r="D86" s="162">
        <v>2</v>
      </c>
      <c r="E86" s="162">
        <v>1</v>
      </c>
      <c r="F86" s="162">
        <v>1</v>
      </c>
      <c r="G86" s="165"/>
      <c r="H86" s="165"/>
      <c r="I86" s="165"/>
      <c r="J86" s="165"/>
      <c r="K86" s="165"/>
      <c r="L86" s="165"/>
      <c r="M86" s="165"/>
      <c r="N86" s="165"/>
      <c r="O86" s="165"/>
      <c r="P86" s="165"/>
      <c r="Q86" s="165"/>
      <c r="R86" s="165"/>
      <c r="S86" s="165"/>
      <c r="T86" s="165"/>
      <c r="U86" s="165"/>
      <c r="V86" s="165"/>
      <c r="W86" s="165"/>
    </row>
    <row r="87" spans="1:23" s="158" customFormat="1" ht="15.75" x14ac:dyDescent="0.25">
      <c r="A87" s="165"/>
      <c r="B87" s="161" t="s">
        <v>1228</v>
      </c>
      <c r="C87" s="161" t="s">
        <v>210</v>
      </c>
      <c r="D87" s="162">
        <v>17</v>
      </c>
      <c r="E87" s="162">
        <v>10</v>
      </c>
      <c r="F87" s="162">
        <v>7</v>
      </c>
      <c r="G87" s="165"/>
      <c r="H87" s="165"/>
      <c r="I87" s="165"/>
      <c r="J87" s="165"/>
      <c r="K87" s="165"/>
      <c r="L87" s="165"/>
      <c r="M87" s="165"/>
      <c r="N87" s="165"/>
      <c r="O87" s="165"/>
      <c r="P87" s="165"/>
      <c r="Q87" s="165"/>
      <c r="R87" s="165"/>
      <c r="S87" s="165"/>
      <c r="T87" s="165"/>
      <c r="U87" s="165"/>
      <c r="V87" s="165"/>
      <c r="W87" s="165"/>
    </row>
    <row r="88" spans="1:23" s="158" customFormat="1" ht="15.75" x14ac:dyDescent="0.25">
      <c r="A88" s="165"/>
      <c r="B88" s="161" t="s">
        <v>1229</v>
      </c>
      <c r="C88" s="161" t="s">
        <v>211</v>
      </c>
      <c r="D88" s="162">
        <v>1</v>
      </c>
      <c r="E88" s="162">
        <v>1</v>
      </c>
      <c r="F88" s="162">
        <v>0</v>
      </c>
      <c r="G88" s="165"/>
      <c r="H88" s="165"/>
      <c r="I88" s="165"/>
      <c r="J88" s="165"/>
      <c r="K88" s="165"/>
      <c r="L88" s="165"/>
      <c r="M88" s="165"/>
      <c r="N88" s="165"/>
      <c r="O88" s="165"/>
      <c r="P88" s="165"/>
      <c r="Q88" s="165"/>
      <c r="R88" s="165"/>
      <c r="S88" s="165"/>
      <c r="T88" s="165"/>
      <c r="U88" s="165"/>
      <c r="V88" s="165"/>
      <c r="W88" s="165"/>
    </row>
    <row r="89" spans="1:23" s="158" customFormat="1" ht="15.75" x14ac:dyDescent="0.25">
      <c r="A89" s="165"/>
      <c r="B89" s="161" t="s">
        <v>1230</v>
      </c>
      <c r="C89" s="161" t="s">
        <v>212</v>
      </c>
      <c r="D89" s="162">
        <v>45</v>
      </c>
      <c r="E89" s="162">
        <v>23</v>
      </c>
      <c r="F89" s="162">
        <v>22</v>
      </c>
      <c r="G89" s="165"/>
      <c r="H89" s="165"/>
      <c r="I89" s="165"/>
      <c r="J89" s="165"/>
      <c r="K89" s="165"/>
      <c r="L89" s="165"/>
      <c r="M89" s="165"/>
      <c r="N89" s="165"/>
      <c r="O89" s="165"/>
      <c r="P89" s="165"/>
      <c r="Q89" s="165"/>
      <c r="R89" s="165"/>
      <c r="S89" s="165"/>
      <c r="T89" s="165"/>
      <c r="U89" s="165"/>
      <c r="V89" s="165"/>
      <c r="W89" s="165"/>
    </row>
    <row r="90" spans="1:23" s="158" customFormat="1" ht="15.75" x14ac:dyDescent="0.25">
      <c r="A90" s="165"/>
      <c r="B90" s="167" t="s">
        <v>1231</v>
      </c>
      <c r="C90" s="159" t="s">
        <v>145</v>
      </c>
      <c r="D90" s="160">
        <v>317</v>
      </c>
      <c r="E90" s="160">
        <v>224</v>
      </c>
      <c r="F90" s="160">
        <v>93</v>
      </c>
      <c r="G90" s="165"/>
      <c r="H90" s="165"/>
      <c r="I90" s="165"/>
      <c r="J90" s="165"/>
      <c r="K90" s="165"/>
      <c r="L90" s="165"/>
      <c r="M90" s="165"/>
      <c r="N90" s="165"/>
      <c r="O90" s="165"/>
      <c r="P90" s="165"/>
      <c r="Q90" s="165"/>
      <c r="R90" s="165"/>
      <c r="S90" s="165"/>
      <c r="T90" s="165"/>
      <c r="U90" s="165"/>
      <c r="V90" s="165"/>
      <c r="W90" s="165"/>
    </row>
    <row r="91" spans="1:23" s="158" customFormat="1" ht="15.75" x14ac:dyDescent="0.25">
      <c r="A91" s="165"/>
      <c r="B91" s="161" t="s">
        <v>1232</v>
      </c>
      <c r="C91" s="161" t="s">
        <v>215</v>
      </c>
      <c r="D91" s="162">
        <v>1</v>
      </c>
      <c r="E91" s="162">
        <v>1</v>
      </c>
      <c r="F91" s="162">
        <v>0</v>
      </c>
      <c r="G91" s="165"/>
      <c r="H91" s="165"/>
      <c r="I91" s="165"/>
      <c r="J91" s="165"/>
      <c r="K91" s="165"/>
      <c r="L91" s="165"/>
      <c r="M91" s="165"/>
      <c r="N91" s="165"/>
      <c r="O91" s="165"/>
      <c r="P91" s="165"/>
      <c r="Q91" s="165"/>
      <c r="R91" s="165"/>
      <c r="S91" s="165"/>
      <c r="T91" s="165"/>
      <c r="U91" s="165"/>
      <c r="V91" s="165"/>
      <c r="W91" s="165"/>
    </row>
    <row r="92" spans="1:23" s="158" customFormat="1" ht="15.75" x14ac:dyDescent="0.25">
      <c r="A92" s="165"/>
      <c r="B92" s="161" t="s">
        <v>1233</v>
      </c>
      <c r="C92" s="161" t="s">
        <v>880</v>
      </c>
      <c r="D92" s="162">
        <v>30</v>
      </c>
      <c r="E92" s="162">
        <v>15</v>
      </c>
      <c r="F92" s="162">
        <v>15</v>
      </c>
      <c r="G92" s="165"/>
      <c r="H92" s="165"/>
      <c r="I92" s="165"/>
      <c r="J92" s="165"/>
      <c r="K92" s="165"/>
      <c r="L92" s="165"/>
      <c r="M92" s="165"/>
      <c r="N92" s="165"/>
      <c r="O92" s="165"/>
      <c r="P92" s="165"/>
      <c r="Q92" s="165"/>
      <c r="R92" s="165"/>
      <c r="S92" s="165"/>
      <c r="T92" s="165"/>
      <c r="U92" s="165"/>
      <c r="V92" s="165"/>
      <c r="W92" s="165"/>
    </row>
    <row r="93" spans="1:23" s="158" customFormat="1" ht="15.75" x14ac:dyDescent="0.25">
      <c r="A93" s="165"/>
      <c r="B93" s="161" t="s">
        <v>1234</v>
      </c>
      <c r="C93" s="161" t="s">
        <v>881</v>
      </c>
      <c r="D93" s="162">
        <v>36</v>
      </c>
      <c r="E93" s="162">
        <v>22</v>
      </c>
      <c r="F93" s="162">
        <v>14</v>
      </c>
      <c r="G93" s="165"/>
      <c r="H93" s="165"/>
      <c r="I93" s="165"/>
      <c r="J93" s="165"/>
      <c r="K93" s="165"/>
      <c r="L93" s="165"/>
      <c r="M93" s="165"/>
      <c r="N93" s="165"/>
      <c r="O93" s="165"/>
      <c r="P93" s="165"/>
      <c r="Q93" s="165"/>
      <c r="R93" s="165"/>
      <c r="S93" s="165"/>
      <c r="T93" s="165"/>
      <c r="U93" s="165"/>
      <c r="V93" s="165"/>
      <c r="W93" s="165"/>
    </row>
    <row r="94" spans="1:23" s="158" customFormat="1" ht="15.75" x14ac:dyDescent="0.25">
      <c r="A94" s="165"/>
      <c r="B94" s="161" t="s">
        <v>1235</v>
      </c>
      <c r="C94" s="161" t="s">
        <v>882</v>
      </c>
      <c r="D94" s="162">
        <v>242</v>
      </c>
      <c r="E94" s="162">
        <v>182</v>
      </c>
      <c r="F94" s="162">
        <v>60</v>
      </c>
      <c r="G94" s="165"/>
      <c r="H94" s="165"/>
      <c r="I94" s="165"/>
      <c r="J94" s="165"/>
      <c r="K94" s="165"/>
      <c r="L94" s="165"/>
      <c r="M94" s="165"/>
      <c r="N94" s="165"/>
      <c r="O94" s="165"/>
      <c r="P94" s="165"/>
      <c r="Q94" s="165"/>
      <c r="R94" s="165"/>
      <c r="S94" s="165"/>
      <c r="T94" s="165"/>
      <c r="U94" s="165"/>
      <c r="V94" s="165"/>
      <c r="W94" s="165"/>
    </row>
    <row r="95" spans="1:23" s="158" customFormat="1" ht="15.75" x14ac:dyDescent="0.25">
      <c r="A95" s="165"/>
      <c r="B95" s="161" t="s">
        <v>1236</v>
      </c>
      <c r="C95" s="161" t="s">
        <v>221</v>
      </c>
      <c r="D95" s="162">
        <v>1</v>
      </c>
      <c r="E95" s="162">
        <v>0</v>
      </c>
      <c r="F95" s="162">
        <v>1</v>
      </c>
      <c r="G95" s="165"/>
      <c r="H95" s="165"/>
      <c r="I95" s="165"/>
      <c r="J95" s="165"/>
      <c r="K95" s="165"/>
      <c r="L95" s="165"/>
      <c r="M95" s="165"/>
      <c r="N95" s="165"/>
      <c r="O95" s="165"/>
      <c r="P95" s="165"/>
      <c r="Q95" s="165"/>
      <c r="R95" s="165"/>
      <c r="S95" s="165"/>
      <c r="T95" s="165"/>
      <c r="U95" s="165"/>
      <c r="V95" s="165"/>
      <c r="W95" s="165"/>
    </row>
    <row r="96" spans="1:23" s="158" customFormat="1" ht="15.75" x14ac:dyDescent="0.25">
      <c r="A96" s="165"/>
      <c r="B96" s="161" t="s">
        <v>1237</v>
      </c>
      <c r="C96" s="161" t="s">
        <v>222</v>
      </c>
      <c r="D96" s="162">
        <v>1</v>
      </c>
      <c r="E96" s="162">
        <v>1</v>
      </c>
      <c r="F96" s="162">
        <v>0</v>
      </c>
      <c r="G96" s="165"/>
      <c r="H96" s="165"/>
      <c r="I96" s="165"/>
      <c r="J96" s="165"/>
      <c r="K96" s="165"/>
      <c r="L96" s="165"/>
      <c r="M96" s="165"/>
      <c r="N96" s="165"/>
      <c r="O96" s="165"/>
      <c r="P96" s="165"/>
      <c r="Q96" s="165"/>
      <c r="R96" s="165"/>
      <c r="S96" s="165"/>
      <c r="T96" s="165"/>
      <c r="U96" s="165"/>
      <c r="V96" s="165"/>
      <c r="W96" s="165"/>
    </row>
    <row r="97" spans="1:23" s="158" customFormat="1" ht="15.75" x14ac:dyDescent="0.25">
      <c r="A97" s="165"/>
      <c r="B97" s="161" t="s">
        <v>1238</v>
      </c>
      <c r="C97" s="161" t="s">
        <v>225</v>
      </c>
      <c r="D97" s="162">
        <v>2</v>
      </c>
      <c r="E97" s="162">
        <v>0</v>
      </c>
      <c r="F97" s="162">
        <v>2</v>
      </c>
      <c r="G97" s="165"/>
      <c r="H97" s="165"/>
      <c r="I97" s="165"/>
      <c r="J97" s="165"/>
      <c r="K97" s="165"/>
      <c r="L97" s="165"/>
      <c r="M97" s="165"/>
      <c r="N97" s="165"/>
      <c r="O97" s="165"/>
      <c r="P97" s="165"/>
      <c r="Q97" s="165"/>
      <c r="R97" s="165"/>
      <c r="S97" s="165"/>
      <c r="T97" s="165"/>
      <c r="U97" s="165"/>
      <c r="V97" s="165"/>
      <c r="W97" s="165"/>
    </row>
    <row r="98" spans="1:23" s="158" customFormat="1" ht="15.75" x14ac:dyDescent="0.25">
      <c r="A98" s="165"/>
      <c r="B98" s="161" t="s">
        <v>1239</v>
      </c>
      <c r="C98" s="161" t="s">
        <v>228</v>
      </c>
      <c r="D98" s="162">
        <v>2</v>
      </c>
      <c r="E98" s="162">
        <v>2</v>
      </c>
      <c r="F98" s="162">
        <v>0</v>
      </c>
      <c r="G98" s="165"/>
      <c r="H98" s="165"/>
      <c r="I98" s="165"/>
      <c r="J98" s="165"/>
      <c r="K98" s="165"/>
      <c r="L98" s="165"/>
      <c r="M98" s="165"/>
      <c r="N98" s="165"/>
      <c r="O98" s="165"/>
      <c r="P98" s="165"/>
      <c r="Q98" s="165"/>
      <c r="R98" s="165"/>
      <c r="S98" s="165"/>
      <c r="T98" s="165"/>
      <c r="U98" s="165"/>
      <c r="V98" s="165"/>
      <c r="W98" s="165"/>
    </row>
    <row r="99" spans="1:23" s="158" customFormat="1" ht="15.75" x14ac:dyDescent="0.25">
      <c r="A99" s="165"/>
      <c r="B99" s="161" t="s">
        <v>1240</v>
      </c>
      <c r="C99" s="161" t="s">
        <v>229</v>
      </c>
      <c r="D99" s="162">
        <v>1</v>
      </c>
      <c r="E99" s="162">
        <v>0</v>
      </c>
      <c r="F99" s="162">
        <v>1</v>
      </c>
      <c r="G99" s="165"/>
      <c r="H99" s="165"/>
      <c r="I99" s="165"/>
      <c r="J99" s="165"/>
      <c r="K99" s="165"/>
      <c r="L99" s="165"/>
      <c r="M99" s="165"/>
      <c r="N99" s="165"/>
      <c r="O99" s="165"/>
      <c r="P99" s="165"/>
      <c r="Q99" s="165"/>
      <c r="R99" s="165"/>
      <c r="S99" s="165"/>
      <c r="T99" s="165"/>
      <c r="U99" s="165"/>
      <c r="V99" s="165"/>
      <c r="W99" s="165"/>
    </row>
    <row r="100" spans="1:23" s="158" customFormat="1" ht="15.75" x14ac:dyDescent="0.25">
      <c r="A100" s="165"/>
      <c r="B100" s="161" t="s">
        <v>1241</v>
      </c>
      <c r="C100" s="161" t="s">
        <v>884</v>
      </c>
      <c r="D100" s="162">
        <v>1</v>
      </c>
      <c r="E100" s="162">
        <v>1</v>
      </c>
      <c r="F100" s="162">
        <v>0</v>
      </c>
      <c r="G100" s="165"/>
      <c r="H100" s="165"/>
      <c r="I100" s="165"/>
      <c r="J100" s="165"/>
      <c r="K100" s="165"/>
      <c r="L100" s="165"/>
      <c r="M100" s="165"/>
      <c r="N100" s="165"/>
      <c r="O100" s="165"/>
      <c r="P100" s="165"/>
      <c r="Q100" s="165"/>
      <c r="R100" s="165"/>
      <c r="S100" s="165"/>
      <c r="T100" s="165"/>
      <c r="U100" s="165"/>
      <c r="V100" s="165"/>
      <c r="W100" s="165"/>
    </row>
    <row r="101" spans="1:23" s="158" customFormat="1" ht="15.75" x14ac:dyDescent="0.25">
      <c r="A101" s="165"/>
      <c r="B101" s="167" t="s">
        <v>1242</v>
      </c>
      <c r="C101" s="159" t="s">
        <v>232</v>
      </c>
      <c r="D101" s="160">
        <v>456</v>
      </c>
      <c r="E101" s="160">
        <v>257</v>
      </c>
      <c r="F101" s="160">
        <v>199</v>
      </c>
      <c r="G101" s="165"/>
      <c r="H101" s="165"/>
      <c r="I101" s="165"/>
      <c r="J101" s="165"/>
      <c r="K101" s="165"/>
      <c r="L101" s="165"/>
      <c r="M101" s="165"/>
      <c r="N101" s="165"/>
      <c r="O101" s="165"/>
      <c r="P101" s="165"/>
      <c r="Q101" s="165"/>
      <c r="R101" s="165"/>
      <c r="S101" s="165"/>
      <c r="T101" s="165"/>
      <c r="U101" s="165"/>
      <c r="V101" s="165"/>
      <c r="W101" s="165"/>
    </row>
    <row r="102" spans="1:23" s="158" customFormat="1" ht="15.75" x14ac:dyDescent="0.25">
      <c r="A102" s="165"/>
      <c r="B102" s="161" t="s">
        <v>1243</v>
      </c>
      <c r="C102" s="161" t="s">
        <v>233</v>
      </c>
      <c r="D102" s="162">
        <v>132</v>
      </c>
      <c r="E102" s="162">
        <v>73</v>
      </c>
      <c r="F102" s="162">
        <v>59</v>
      </c>
      <c r="G102" s="165"/>
      <c r="H102" s="165"/>
      <c r="I102" s="165"/>
      <c r="J102" s="165"/>
      <c r="K102" s="165"/>
      <c r="L102" s="165"/>
      <c r="M102" s="165"/>
      <c r="N102" s="165"/>
      <c r="O102" s="165"/>
      <c r="P102" s="165"/>
      <c r="Q102" s="165"/>
      <c r="R102" s="165"/>
      <c r="S102" s="165"/>
      <c r="T102" s="165"/>
      <c r="U102" s="165"/>
      <c r="V102" s="165"/>
      <c r="W102" s="165"/>
    </row>
    <row r="103" spans="1:23" s="158" customFormat="1" ht="15.75" x14ac:dyDescent="0.25">
      <c r="A103" s="165"/>
      <c r="B103" s="161" t="s">
        <v>1244</v>
      </c>
      <c r="C103" s="161" t="s">
        <v>235</v>
      </c>
      <c r="D103" s="162">
        <v>9</v>
      </c>
      <c r="E103" s="162">
        <v>6</v>
      </c>
      <c r="F103" s="162">
        <v>3</v>
      </c>
      <c r="G103" s="165"/>
      <c r="H103" s="165"/>
      <c r="I103" s="165"/>
      <c r="J103" s="165"/>
      <c r="K103" s="165"/>
      <c r="L103" s="165"/>
      <c r="M103" s="165"/>
      <c r="N103" s="165"/>
      <c r="O103" s="165"/>
      <c r="P103" s="165"/>
      <c r="Q103" s="165"/>
      <c r="R103" s="165"/>
      <c r="S103" s="165"/>
      <c r="T103" s="165"/>
      <c r="U103" s="165"/>
      <c r="V103" s="165"/>
      <c r="W103" s="165"/>
    </row>
    <row r="104" spans="1:23" s="158" customFormat="1" ht="15.75" x14ac:dyDescent="0.25">
      <c r="A104" s="165"/>
      <c r="B104" s="161" t="s">
        <v>1245</v>
      </c>
      <c r="C104" s="161" t="s">
        <v>970</v>
      </c>
      <c r="D104" s="162">
        <v>3</v>
      </c>
      <c r="E104" s="162">
        <v>1</v>
      </c>
      <c r="F104" s="162">
        <v>2</v>
      </c>
      <c r="G104" s="165"/>
      <c r="H104" s="165"/>
      <c r="I104" s="165"/>
      <c r="J104" s="165"/>
      <c r="K104" s="165"/>
      <c r="L104" s="165"/>
      <c r="M104" s="165"/>
      <c r="N104" s="165"/>
      <c r="O104" s="165"/>
      <c r="P104" s="165"/>
      <c r="Q104" s="165"/>
      <c r="R104" s="165"/>
      <c r="S104" s="165"/>
      <c r="T104" s="165"/>
      <c r="U104" s="165"/>
      <c r="V104" s="165"/>
      <c r="W104" s="165"/>
    </row>
    <row r="105" spans="1:23" s="158" customFormat="1" ht="15.75" x14ac:dyDescent="0.25">
      <c r="A105" s="165"/>
      <c r="B105" s="161" t="s">
        <v>1246</v>
      </c>
      <c r="C105" s="161" t="s">
        <v>969</v>
      </c>
      <c r="D105" s="162">
        <v>7</v>
      </c>
      <c r="E105" s="162">
        <v>4</v>
      </c>
      <c r="F105" s="162">
        <v>3</v>
      </c>
      <c r="G105" s="165"/>
      <c r="H105" s="165"/>
      <c r="I105" s="165"/>
      <c r="J105" s="165"/>
      <c r="K105" s="165"/>
      <c r="L105" s="165"/>
      <c r="M105" s="165"/>
      <c r="N105" s="165"/>
      <c r="O105" s="165"/>
      <c r="P105" s="165"/>
      <c r="Q105" s="165"/>
      <c r="R105" s="165"/>
      <c r="S105" s="165"/>
      <c r="T105" s="165"/>
      <c r="U105" s="165"/>
      <c r="V105" s="165"/>
      <c r="W105" s="165"/>
    </row>
    <row r="106" spans="1:23" s="158" customFormat="1" ht="15.75" x14ac:dyDescent="0.25">
      <c r="A106" s="165"/>
      <c r="B106" s="161" t="s">
        <v>1247</v>
      </c>
      <c r="C106" s="161" t="s">
        <v>236</v>
      </c>
      <c r="D106" s="162">
        <v>5</v>
      </c>
      <c r="E106" s="162">
        <v>3</v>
      </c>
      <c r="F106" s="162">
        <v>2</v>
      </c>
      <c r="G106" s="165"/>
      <c r="H106" s="165"/>
      <c r="I106" s="165"/>
      <c r="J106" s="165"/>
      <c r="K106" s="165"/>
      <c r="L106" s="165"/>
      <c r="M106" s="165"/>
      <c r="N106" s="165"/>
      <c r="O106" s="165"/>
      <c r="P106" s="165"/>
      <c r="Q106" s="165"/>
      <c r="R106" s="165"/>
      <c r="S106" s="165"/>
      <c r="T106" s="165"/>
      <c r="U106" s="165"/>
      <c r="V106" s="165"/>
      <c r="W106" s="165"/>
    </row>
    <row r="107" spans="1:23" s="158" customFormat="1" ht="15.75" x14ac:dyDescent="0.25">
      <c r="A107" s="165"/>
      <c r="B107" s="161" t="s">
        <v>1248</v>
      </c>
      <c r="C107" s="161" t="s">
        <v>237</v>
      </c>
      <c r="D107" s="162">
        <v>6</v>
      </c>
      <c r="E107" s="162">
        <v>3</v>
      </c>
      <c r="F107" s="162">
        <v>3</v>
      </c>
      <c r="G107" s="165"/>
      <c r="H107" s="165"/>
      <c r="I107" s="165"/>
      <c r="J107" s="165"/>
      <c r="K107" s="165"/>
      <c r="L107" s="165"/>
      <c r="M107" s="165"/>
      <c r="N107" s="165"/>
      <c r="O107" s="165"/>
      <c r="P107" s="165"/>
      <c r="Q107" s="165"/>
      <c r="R107" s="165"/>
      <c r="S107" s="165"/>
      <c r="T107" s="165"/>
      <c r="U107" s="165"/>
      <c r="V107" s="165"/>
      <c r="W107" s="165"/>
    </row>
    <row r="108" spans="1:23" s="158" customFormat="1" ht="15.75" x14ac:dyDescent="0.25">
      <c r="A108" s="165"/>
      <c r="B108" s="161" t="s">
        <v>1249</v>
      </c>
      <c r="C108" s="161" t="s">
        <v>467</v>
      </c>
      <c r="D108" s="162">
        <v>8</v>
      </c>
      <c r="E108" s="162">
        <v>6</v>
      </c>
      <c r="F108" s="162">
        <v>2</v>
      </c>
      <c r="G108" s="165"/>
      <c r="H108" s="165"/>
      <c r="I108" s="165"/>
      <c r="J108" s="165"/>
      <c r="K108" s="165"/>
      <c r="L108" s="165"/>
      <c r="M108" s="165"/>
      <c r="N108" s="165"/>
      <c r="O108" s="165"/>
      <c r="P108" s="165"/>
      <c r="Q108" s="165"/>
      <c r="R108" s="165"/>
      <c r="S108" s="165"/>
      <c r="T108" s="165"/>
      <c r="U108" s="165"/>
      <c r="V108" s="165"/>
      <c r="W108" s="165"/>
    </row>
    <row r="109" spans="1:23" s="158" customFormat="1" ht="15.75" x14ac:dyDescent="0.25">
      <c r="A109" s="165"/>
      <c r="B109" s="161" t="s">
        <v>1250</v>
      </c>
      <c r="C109" s="161" t="s">
        <v>239</v>
      </c>
      <c r="D109" s="162">
        <v>6</v>
      </c>
      <c r="E109" s="162">
        <v>4</v>
      </c>
      <c r="F109" s="162">
        <v>2</v>
      </c>
      <c r="G109" s="165"/>
      <c r="H109" s="165"/>
      <c r="I109" s="165"/>
      <c r="J109" s="165"/>
      <c r="K109" s="165"/>
      <c r="L109" s="165"/>
      <c r="M109" s="165"/>
      <c r="N109" s="165"/>
      <c r="O109" s="165"/>
      <c r="P109" s="165"/>
      <c r="Q109" s="165"/>
      <c r="R109" s="165"/>
      <c r="S109" s="165"/>
      <c r="T109" s="165"/>
      <c r="U109" s="165"/>
      <c r="V109" s="165"/>
      <c r="W109" s="165"/>
    </row>
    <row r="110" spans="1:23" s="158" customFormat="1" ht="15.75" x14ac:dyDescent="0.25">
      <c r="A110" s="165"/>
      <c r="B110" s="161" t="s">
        <v>1251</v>
      </c>
      <c r="C110" s="161" t="s">
        <v>240</v>
      </c>
      <c r="D110" s="162">
        <v>280</v>
      </c>
      <c r="E110" s="162">
        <v>157</v>
      </c>
      <c r="F110" s="162">
        <v>123</v>
      </c>
      <c r="G110" s="165"/>
      <c r="H110" s="165"/>
      <c r="I110" s="165"/>
      <c r="J110" s="165"/>
      <c r="K110" s="165"/>
      <c r="L110" s="165"/>
      <c r="M110" s="165"/>
      <c r="N110" s="165"/>
      <c r="O110" s="165"/>
      <c r="P110" s="165"/>
      <c r="Q110" s="165"/>
      <c r="R110" s="165"/>
      <c r="S110" s="165"/>
      <c r="T110" s="165"/>
      <c r="U110" s="165"/>
      <c r="V110" s="165"/>
      <c r="W110" s="165"/>
    </row>
    <row r="111" spans="1:23" s="158" customFormat="1" ht="15.75" x14ac:dyDescent="0.25">
      <c r="A111" s="165"/>
      <c r="B111" s="167" t="s">
        <v>1252</v>
      </c>
      <c r="C111" s="159" t="s">
        <v>242</v>
      </c>
      <c r="D111" s="160">
        <v>1219</v>
      </c>
      <c r="E111" s="160">
        <v>649</v>
      </c>
      <c r="F111" s="160">
        <v>570</v>
      </c>
      <c r="G111" s="165"/>
      <c r="H111" s="165"/>
      <c r="I111" s="165"/>
      <c r="J111" s="165"/>
      <c r="K111" s="165"/>
      <c r="L111" s="165"/>
      <c r="M111" s="165"/>
      <c r="N111" s="165"/>
      <c r="O111" s="165"/>
      <c r="P111" s="165"/>
      <c r="Q111" s="165"/>
      <c r="R111" s="165"/>
      <c r="S111" s="165"/>
      <c r="T111" s="165"/>
      <c r="U111" s="165"/>
      <c r="V111" s="165"/>
      <c r="W111" s="165"/>
    </row>
    <row r="112" spans="1:23" s="158" customFormat="1" ht="15.75" x14ac:dyDescent="0.25">
      <c r="A112" s="165"/>
      <c r="B112" s="161" t="s">
        <v>1253</v>
      </c>
      <c r="C112" s="161" t="s">
        <v>243</v>
      </c>
      <c r="D112" s="162">
        <v>360</v>
      </c>
      <c r="E112" s="162">
        <v>199</v>
      </c>
      <c r="F112" s="162">
        <v>161</v>
      </c>
      <c r="G112" s="165"/>
      <c r="H112" s="165"/>
      <c r="I112" s="165"/>
      <c r="J112" s="165"/>
      <c r="K112" s="165"/>
      <c r="L112" s="165"/>
      <c r="M112" s="165"/>
      <c r="N112" s="165"/>
      <c r="O112" s="165"/>
      <c r="P112" s="165"/>
      <c r="Q112" s="165"/>
      <c r="R112" s="165"/>
      <c r="S112" s="165"/>
      <c r="T112" s="165"/>
      <c r="U112" s="165"/>
      <c r="V112" s="165"/>
      <c r="W112" s="165"/>
    </row>
    <row r="113" spans="1:23" s="158" customFormat="1" ht="15.75" x14ac:dyDescent="0.25">
      <c r="A113" s="165"/>
      <c r="B113" s="161" t="s">
        <v>1254</v>
      </c>
      <c r="C113" s="161" t="s">
        <v>245</v>
      </c>
      <c r="D113" s="162">
        <v>101</v>
      </c>
      <c r="E113" s="162">
        <v>58</v>
      </c>
      <c r="F113" s="162">
        <v>43</v>
      </c>
      <c r="G113" s="165"/>
      <c r="H113" s="165"/>
      <c r="I113" s="165"/>
      <c r="J113" s="165"/>
      <c r="K113" s="165"/>
      <c r="L113" s="165"/>
      <c r="M113" s="165"/>
      <c r="N113" s="165"/>
      <c r="O113" s="165"/>
      <c r="P113" s="165"/>
      <c r="Q113" s="165"/>
      <c r="R113" s="165"/>
      <c r="S113" s="165"/>
      <c r="T113" s="165"/>
      <c r="U113" s="165"/>
      <c r="V113" s="165"/>
      <c r="W113" s="165"/>
    </row>
    <row r="114" spans="1:23" s="158" customFormat="1" ht="15.75" x14ac:dyDescent="0.25">
      <c r="A114" s="165"/>
      <c r="B114" s="161" t="s">
        <v>1255</v>
      </c>
      <c r="C114" s="161" t="s">
        <v>246</v>
      </c>
      <c r="D114" s="162">
        <v>23</v>
      </c>
      <c r="E114" s="162">
        <v>14</v>
      </c>
      <c r="F114" s="162">
        <v>9</v>
      </c>
      <c r="G114" s="165"/>
      <c r="H114" s="165"/>
      <c r="I114" s="165"/>
      <c r="J114" s="165"/>
      <c r="K114" s="165"/>
      <c r="L114" s="165"/>
      <c r="M114" s="165"/>
      <c r="N114" s="165"/>
      <c r="O114" s="165"/>
      <c r="P114" s="165"/>
      <c r="Q114" s="165"/>
      <c r="R114" s="165"/>
      <c r="S114" s="165"/>
      <c r="T114" s="165"/>
      <c r="U114" s="165"/>
      <c r="V114" s="165"/>
      <c r="W114" s="165"/>
    </row>
    <row r="115" spans="1:23" s="158" customFormat="1" ht="15.75" x14ac:dyDescent="0.25">
      <c r="A115" s="165"/>
      <c r="B115" s="161" t="s">
        <v>1256</v>
      </c>
      <c r="C115" s="161" t="s">
        <v>247</v>
      </c>
      <c r="D115" s="162">
        <v>2</v>
      </c>
      <c r="E115" s="162">
        <v>2</v>
      </c>
      <c r="F115" s="162">
        <v>0</v>
      </c>
      <c r="G115" s="165"/>
      <c r="H115" s="165"/>
      <c r="I115" s="165"/>
      <c r="J115" s="165"/>
      <c r="K115" s="165"/>
      <c r="L115" s="165"/>
      <c r="M115" s="165"/>
      <c r="N115" s="165"/>
      <c r="O115" s="165"/>
      <c r="P115" s="165"/>
      <c r="Q115" s="165"/>
      <c r="R115" s="165"/>
      <c r="S115" s="165"/>
      <c r="T115" s="165"/>
      <c r="U115" s="165"/>
      <c r="V115" s="165"/>
      <c r="W115" s="165"/>
    </row>
    <row r="116" spans="1:23" s="158" customFormat="1" ht="15.75" x14ac:dyDescent="0.25">
      <c r="A116" s="165"/>
      <c r="B116" s="161" t="s">
        <v>1257</v>
      </c>
      <c r="C116" s="161" t="s">
        <v>248</v>
      </c>
      <c r="D116" s="162">
        <v>22</v>
      </c>
      <c r="E116" s="162">
        <v>10</v>
      </c>
      <c r="F116" s="162">
        <v>12</v>
      </c>
      <c r="G116" s="165"/>
      <c r="H116" s="165"/>
      <c r="I116" s="165"/>
      <c r="J116" s="165"/>
      <c r="K116" s="165"/>
      <c r="L116" s="165"/>
      <c r="M116" s="165"/>
      <c r="N116" s="165"/>
      <c r="O116" s="165"/>
      <c r="P116" s="165"/>
      <c r="Q116" s="165"/>
      <c r="R116" s="165"/>
      <c r="S116" s="165"/>
      <c r="T116" s="165"/>
      <c r="U116" s="165"/>
      <c r="V116" s="165"/>
      <c r="W116" s="165"/>
    </row>
    <row r="117" spans="1:23" s="158" customFormat="1" ht="15.75" x14ac:dyDescent="0.25">
      <c r="A117" s="165"/>
      <c r="B117" s="161" t="s">
        <v>1258</v>
      </c>
      <c r="C117" s="161" t="s">
        <v>249</v>
      </c>
      <c r="D117" s="162">
        <v>123</v>
      </c>
      <c r="E117" s="162">
        <v>70</v>
      </c>
      <c r="F117" s="162">
        <v>53</v>
      </c>
      <c r="G117" s="165"/>
      <c r="H117" s="165"/>
      <c r="I117" s="165"/>
      <c r="J117" s="165"/>
      <c r="K117" s="165"/>
      <c r="L117" s="165"/>
      <c r="M117" s="165"/>
      <c r="N117" s="165"/>
      <c r="O117" s="165"/>
      <c r="P117" s="165"/>
      <c r="Q117" s="165"/>
      <c r="R117" s="165"/>
      <c r="S117" s="165"/>
      <c r="T117" s="165"/>
      <c r="U117" s="165"/>
      <c r="V117" s="165"/>
      <c r="W117" s="165"/>
    </row>
    <row r="118" spans="1:23" s="158" customFormat="1" ht="15.75" x14ac:dyDescent="0.25">
      <c r="A118" s="165"/>
      <c r="B118" s="161" t="s">
        <v>1259</v>
      </c>
      <c r="C118" s="161" t="s">
        <v>250</v>
      </c>
      <c r="D118" s="162">
        <v>50</v>
      </c>
      <c r="E118" s="162">
        <v>25</v>
      </c>
      <c r="F118" s="162">
        <v>25</v>
      </c>
      <c r="G118" s="165"/>
      <c r="H118" s="165"/>
      <c r="I118" s="165"/>
      <c r="J118" s="165"/>
      <c r="K118" s="165"/>
      <c r="L118" s="165"/>
      <c r="M118" s="165"/>
      <c r="N118" s="165"/>
      <c r="O118" s="165"/>
      <c r="P118" s="165"/>
      <c r="Q118" s="165"/>
      <c r="R118" s="165"/>
      <c r="S118" s="165"/>
      <c r="T118" s="165"/>
      <c r="U118" s="165"/>
      <c r="V118" s="165"/>
      <c r="W118" s="165"/>
    </row>
    <row r="119" spans="1:23" s="158" customFormat="1" ht="15.75" x14ac:dyDescent="0.25">
      <c r="A119" s="165"/>
      <c r="B119" s="161" t="s">
        <v>1260</v>
      </c>
      <c r="C119" s="161" t="s">
        <v>251</v>
      </c>
      <c r="D119" s="162">
        <v>145</v>
      </c>
      <c r="E119" s="162">
        <v>71</v>
      </c>
      <c r="F119" s="162">
        <v>74</v>
      </c>
      <c r="G119" s="165"/>
      <c r="H119" s="165"/>
      <c r="I119" s="165"/>
      <c r="J119" s="165"/>
      <c r="K119" s="165"/>
      <c r="L119" s="165"/>
      <c r="M119" s="165"/>
      <c r="N119" s="165"/>
      <c r="O119" s="165"/>
      <c r="P119" s="165"/>
      <c r="Q119" s="165"/>
      <c r="R119" s="165"/>
      <c r="S119" s="165"/>
      <c r="T119" s="165"/>
      <c r="U119" s="165"/>
      <c r="V119" s="165"/>
      <c r="W119" s="165"/>
    </row>
    <row r="120" spans="1:23" s="158" customFormat="1" ht="15.75" x14ac:dyDescent="0.25">
      <c r="A120" s="165"/>
      <c r="B120" s="161" t="s">
        <v>1261</v>
      </c>
      <c r="C120" s="161" t="s">
        <v>256</v>
      </c>
      <c r="D120" s="162">
        <v>6</v>
      </c>
      <c r="E120" s="162">
        <v>6</v>
      </c>
      <c r="F120" s="162">
        <v>0</v>
      </c>
      <c r="G120" s="165"/>
      <c r="H120" s="165"/>
      <c r="I120" s="165"/>
      <c r="J120" s="165"/>
      <c r="K120" s="165"/>
      <c r="L120" s="165"/>
      <c r="M120" s="165"/>
      <c r="N120" s="165"/>
      <c r="O120" s="165"/>
      <c r="P120" s="165"/>
      <c r="Q120" s="165"/>
      <c r="R120" s="165"/>
      <c r="S120" s="165"/>
      <c r="T120" s="165"/>
      <c r="U120" s="165"/>
      <c r="V120" s="165"/>
      <c r="W120" s="165"/>
    </row>
    <row r="121" spans="1:23" s="158" customFormat="1" ht="15.75" x14ac:dyDescent="0.25">
      <c r="A121" s="165"/>
      <c r="B121" s="161" t="s">
        <v>1262</v>
      </c>
      <c r="C121" s="161" t="s">
        <v>257</v>
      </c>
      <c r="D121" s="162">
        <v>1</v>
      </c>
      <c r="E121" s="162">
        <v>1</v>
      </c>
      <c r="F121" s="162">
        <v>0</v>
      </c>
      <c r="G121" s="165"/>
      <c r="H121" s="165"/>
      <c r="I121" s="165"/>
      <c r="J121" s="165"/>
      <c r="K121" s="165"/>
      <c r="L121" s="165"/>
      <c r="M121" s="165"/>
      <c r="N121" s="165"/>
      <c r="O121" s="165"/>
      <c r="P121" s="165"/>
      <c r="Q121" s="165"/>
      <c r="R121" s="165"/>
      <c r="S121" s="165"/>
      <c r="T121" s="165"/>
      <c r="U121" s="165"/>
      <c r="V121" s="165"/>
      <c r="W121" s="165"/>
    </row>
    <row r="122" spans="1:23" s="158" customFormat="1" ht="15.75" x14ac:dyDescent="0.25">
      <c r="A122" s="165"/>
      <c r="B122" s="161" t="s">
        <v>1263</v>
      </c>
      <c r="C122" s="161" t="s">
        <v>122</v>
      </c>
      <c r="D122" s="162">
        <v>45</v>
      </c>
      <c r="E122" s="162">
        <v>17</v>
      </c>
      <c r="F122" s="162">
        <v>28</v>
      </c>
      <c r="G122" s="165"/>
      <c r="H122" s="165"/>
      <c r="I122" s="165"/>
      <c r="J122" s="165"/>
      <c r="K122" s="165"/>
      <c r="L122" s="165"/>
      <c r="M122" s="165"/>
      <c r="N122" s="165"/>
      <c r="O122" s="165"/>
      <c r="P122" s="165"/>
      <c r="Q122" s="165"/>
      <c r="R122" s="165"/>
      <c r="S122" s="165"/>
      <c r="T122" s="165"/>
      <c r="U122" s="165"/>
      <c r="V122" s="165"/>
      <c r="W122" s="165"/>
    </row>
    <row r="123" spans="1:23" s="158" customFormat="1" ht="15.75" x14ac:dyDescent="0.25">
      <c r="A123" s="165"/>
      <c r="B123" s="161" t="s">
        <v>1264</v>
      </c>
      <c r="C123" s="161" t="s">
        <v>259</v>
      </c>
      <c r="D123" s="162">
        <v>8</v>
      </c>
      <c r="E123" s="162">
        <v>3</v>
      </c>
      <c r="F123" s="162">
        <v>5</v>
      </c>
      <c r="G123" s="165"/>
      <c r="H123" s="165"/>
      <c r="I123" s="165"/>
      <c r="J123" s="165"/>
      <c r="K123" s="165"/>
      <c r="L123" s="165"/>
      <c r="M123" s="165"/>
      <c r="N123" s="165"/>
      <c r="O123" s="165"/>
      <c r="P123" s="165"/>
      <c r="Q123" s="165"/>
      <c r="R123" s="165"/>
      <c r="S123" s="165"/>
      <c r="T123" s="165"/>
      <c r="U123" s="165"/>
      <c r="V123" s="165"/>
      <c r="W123" s="165"/>
    </row>
    <row r="124" spans="1:23" s="158" customFormat="1" ht="15.75" x14ac:dyDescent="0.25">
      <c r="A124" s="165"/>
      <c r="B124" s="161" t="s">
        <v>1265</v>
      </c>
      <c r="C124" s="161" t="s">
        <v>261</v>
      </c>
      <c r="D124" s="162">
        <v>53</v>
      </c>
      <c r="E124" s="162">
        <v>24</v>
      </c>
      <c r="F124" s="162">
        <v>29</v>
      </c>
      <c r="G124" s="165"/>
      <c r="H124" s="165"/>
      <c r="I124" s="165"/>
      <c r="J124" s="165"/>
      <c r="K124" s="165"/>
      <c r="L124" s="165"/>
      <c r="M124" s="165"/>
      <c r="N124" s="165"/>
      <c r="O124" s="165"/>
      <c r="P124" s="165"/>
      <c r="Q124" s="165"/>
      <c r="R124" s="165"/>
      <c r="S124" s="165"/>
      <c r="T124" s="165"/>
      <c r="U124" s="165"/>
      <c r="V124" s="165"/>
      <c r="W124" s="165"/>
    </row>
    <row r="125" spans="1:23" s="158" customFormat="1" ht="15.75" x14ac:dyDescent="0.25">
      <c r="A125" s="165"/>
      <c r="B125" s="161" t="s">
        <v>1266</v>
      </c>
      <c r="C125" s="161" t="s">
        <v>1083</v>
      </c>
      <c r="D125" s="162">
        <v>29</v>
      </c>
      <c r="E125" s="162">
        <v>8</v>
      </c>
      <c r="F125" s="162">
        <v>21</v>
      </c>
      <c r="G125" s="165"/>
      <c r="H125" s="165"/>
      <c r="I125" s="165"/>
      <c r="J125" s="165"/>
      <c r="K125" s="165"/>
      <c r="L125" s="165"/>
      <c r="M125" s="165"/>
      <c r="N125" s="165"/>
      <c r="O125" s="165"/>
      <c r="P125" s="165"/>
      <c r="Q125" s="165"/>
      <c r="R125" s="165"/>
      <c r="S125" s="165"/>
      <c r="T125" s="165"/>
      <c r="U125" s="165"/>
      <c r="V125" s="165"/>
      <c r="W125" s="165"/>
    </row>
    <row r="126" spans="1:23" s="158" customFormat="1" ht="15.75" x14ac:dyDescent="0.25">
      <c r="A126" s="165"/>
      <c r="B126" s="161" t="s">
        <v>1267</v>
      </c>
      <c r="C126" s="161" t="s">
        <v>263</v>
      </c>
      <c r="D126" s="162">
        <v>31</v>
      </c>
      <c r="E126" s="162">
        <v>18</v>
      </c>
      <c r="F126" s="162">
        <v>13</v>
      </c>
      <c r="G126" s="165"/>
      <c r="H126" s="165"/>
      <c r="I126" s="165"/>
      <c r="J126" s="165"/>
      <c r="K126" s="165"/>
      <c r="L126" s="165"/>
      <c r="M126" s="165"/>
      <c r="N126" s="165"/>
      <c r="O126" s="165"/>
      <c r="P126" s="165"/>
      <c r="Q126" s="165"/>
      <c r="R126" s="165"/>
      <c r="S126" s="165"/>
      <c r="T126" s="165"/>
      <c r="U126" s="165"/>
      <c r="V126" s="165"/>
      <c r="W126" s="165"/>
    </row>
    <row r="127" spans="1:23" s="158" customFormat="1" ht="15.75" x14ac:dyDescent="0.25">
      <c r="A127" s="165"/>
      <c r="B127" s="161" t="s">
        <v>1268</v>
      </c>
      <c r="C127" s="161" t="s">
        <v>265</v>
      </c>
      <c r="D127" s="162">
        <v>95</v>
      </c>
      <c r="E127" s="162">
        <v>43</v>
      </c>
      <c r="F127" s="162">
        <v>52</v>
      </c>
      <c r="G127" s="165"/>
      <c r="H127" s="165"/>
      <c r="I127" s="165"/>
      <c r="J127" s="165"/>
      <c r="K127" s="165"/>
      <c r="L127" s="165"/>
      <c r="M127" s="165"/>
      <c r="N127" s="165"/>
      <c r="O127" s="165"/>
      <c r="P127" s="165"/>
      <c r="Q127" s="165"/>
      <c r="R127" s="165"/>
      <c r="S127" s="165"/>
      <c r="T127" s="165"/>
      <c r="U127" s="165"/>
      <c r="V127" s="165"/>
      <c r="W127" s="165"/>
    </row>
    <row r="128" spans="1:23" s="158" customFormat="1" ht="15.75" x14ac:dyDescent="0.25">
      <c r="A128" s="165"/>
      <c r="B128" s="161" t="s">
        <v>1269</v>
      </c>
      <c r="C128" s="161" t="s">
        <v>266</v>
      </c>
      <c r="D128" s="162">
        <v>57</v>
      </c>
      <c r="E128" s="162">
        <v>42</v>
      </c>
      <c r="F128" s="162">
        <v>15</v>
      </c>
      <c r="G128" s="165"/>
      <c r="H128" s="165"/>
      <c r="I128" s="165"/>
      <c r="J128" s="165"/>
      <c r="K128" s="165"/>
      <c r="L128" s="165"/>
      <c r="M128" s="165"/>
      <c r="N128" s="165"/>
      <c r="O128" s="165"/>
      <c r="P128" s="165"/>
      <c r="Q128" s="165"/>
      <c r="R128" s="165"/>
      <c r="S128" s="165"/>
      <c r="T128" s="165"/>
      <c r="U128" s="165"/>
      <c r="V128" s="165"/>
      <c r="W128" s="165"/>
    </row>
    <row r="129" spans="1:23" s="158" customFormat="1" ht="15.75" x14ac:dyDescent="0.25">
      <c r="A129" s="165"/>
      <c r="B129" s="161" t="s">
        <v>1270</v>
      </c>
      <c r="C129" s="161" t="s">
        <v>267</v>
      </c>
      <c r="D129" s="162">
        <v>2</v>
      </c>
      <c r="E129" s="162">
        <v>2</v>
      </c>
      <c r="F129" s="162">
        <v>0</v>
      </c>
      <c r="G129" s="165"/>
      <c r="H129" s="165"/>
      <c r="I129" s="165"/>
      <c r="J129" s="165"/>
      <c r="K129" s="165"/>
      <c r="L129" s="165"/>
      <c r="M129" s="165"/>
      <c r="N129" s="165"/>
      <c r="O129" s="165"/>
      <c r="P129" s="165"/>
      <c r="Q129" s="165"/>
      <c r="R129" s="165"/>
      <c r="S129" s="165"/>
      <c r="T129" s="165"/>
      <c r="U129" s="165"/>
      <c r="V129" s="165"/>
      <c r="W129" s="165"/>
    </row>
    <row r="130" spans="1:23" s="158" customFormat="1" ht="15.75" x14ac:dyDescent="0.25">
      <c r="A130" s="165"/>
      <c r="B130" s="161" t="s">
        <v>1271</v>
      </c>
      <c r="C130" s="161" t="s">
        <v>270</v>
      </c>
      <c r="D130" s="162">
        <v>9</v>
      </c>
      <c r="E130" s="162">
        <v>9</v>
      </c>
      <c r="F130" s="162">
        <v>0</v>
      </c>
      <c r="G130" s="165"/>
      <c r="H130" s="165"/>
      <c r="I130" s="165"/>
      <c r="J130" s="165"/>
      <c r="K130" s="165"/>
      <c r="L130" s="165"/>
      <c r="M130" s="165"/>
      <c r="N130" s="165"/>
      <c r="O130" s="165"/>
      <c r="P130" s="165"/>
      <c r="Q130" s="165"/>
      <c r="R130" s="165"/>
      <c r="S130" s="165"/>
      <c r="T130" s="165"/>
      <c r="U130" s="165"/>
      <c r="V130" s="165"/>
      <c r="W130" s="165"/>
    </row>
    <row r="131" spans="1:23" s="158" customFormat="1" ht="15.75" x14ac:dyDescent="0.25">
      <c r="A131" s="165"/>
      <c r="B131" s="161" t="s">
        <v>1272</v>
      </c>
      <c r="C131" s="161" t="s">
        <v>271</v>
      </c>
      <c r="D131" s="162">
        <v>5</v>
      </c>
      <c r="E131" s="162">
        <v>3</v>
      </c>
      <c r="F131" s="162">
        <v>2</v>
      </c>
      <c r="G131" s="165"/>
      <c r="H131" s="165"/>
      <c r="I131" s="165"/>
      <c r="J131" s="165"/>
      <c r="K131" s="165"/>
      <c r="L131" s="165"/>
      <c r="M131" s="165"/>
      <c r="N131" s="165"/>
      <c r="O131" s="165"/>
      <c r="P131" s="165"/>
      <c r="Q131" s="165"/>
      <c r="R131" s="165"/>
      <c r="S131" s="165"/>
      <c r="T131" s="165"/>
      <c r="U131" s="165"/>
      <c r="V131" s="165"/>
      <c r="W131" s="165"/>
    </row>
    <row r="132" spans="1:23" s="158" customFormat="1" ht="15.75" x14ac:dyDescent="0.25">
      <c r="A132" s="165"/>
      <c r="B132" s="161" t="s">
        <v>1273</v>
      </c>
      <c r="C132" s="161" t="s">
        <v>1082</v>
      </c>
      <c r="D132" s="162">
        <v>50</v>
      </c>
      <c r="E132" s="162">
        <v>23</v>
      </c>
      <c r="F132" s="162">
        <v>27</v>
      </c>
      <c r="G132" s="165"/>
      <c r="H132" s="165"/>
      <c r="I132" s="165"/>
      <c r="J132" s="165"/>
      <c r="K132" s="165"/>
      <c r="L132" s="165"/>
      <c r="M132" s="165"/>
      <c r="N132" s="165"/>
      <c r="O132" s="165"/>
      <c r="P132" s="165"/>
      <c r="Q132" s="165"/>
      <c r="R132" s="165"/>
      <c r="S132" s="165"/>
      <c r="T132" s="165"/>
      <c r="U132" s="165"/>
      <c r="V132" s="165"/>
      <c r="W132" s="165"/>
    </row>
    <row r="133" spans="1:23" s="158" customFormat="1" ht="15.75" x14ac:dyDescent="0.25">
      <c r="A133" s="165"/>
      <c r="B133" s="161" t="s">
        <v>1274</v>
      </c>
      <c r="C133" s="161" t="s">
        <v>272</v>
      </c>
      <c r="D133" s="162">
        <v>2</v>
      </c>
      <c r="E133" s="162">
        <v>1</v>
      </c>
      <c r="F133" s="162">
        <v>1</v>
      </c>
      <c r="G133" s="165"/>
      <c r="H133" s="165"/>
      <c r="I133" s="165"/>
      <c r="J133" s="165"/>
      <c r="K133" s="165"/>
      <c r="L133" s="165"/>
      <c r="M133" s="165"/>
      <c r="N133" s="165"/>
      <c r="O133" s="165"/>
      <c r="P133" s="165"/>
      <c r="Q133" s="165"/>
      <c r="R133" s="165"/>
      <c r="S133" s="165"/>
      <c r="T133" s="165"/>
      <c r="U133" s="165"/>
      <c r="V133" s="165"/>
      <c r="W133" s="165"/>
    </row>
    <row r="134" spans="1:23" s="158" customFormat="1" ht="15.75" x14ac:dyDescent="0.25">
      <c r="A134" s="165"/>
      <c r="B134" s="167" t="s">
        <v>1275</v>
      </c>
      <c r="C134" s="159" t="s">
        <v>274</v>
      </c>
      <c r="D134" s="160">
        <v>114</v>
      </c>
      <c r="E134" s="160">
        <v>47</v>
      </c>
      <c r="F134" s="160">
        <v>67</v>
      </c>
      <c r="G134" s="165"/>
      <c r="H134" s="165"/>
      <c r="I134" s="165"/>
      <c r="J134" s="165"/>
      <c r="K134" s="165"/>
      <c r="L134" s="165"/>
      <c r="M134" s="165"/>
      <c r="N134" s="165"/>
      <c r="O134" s="165"/>
      <c r="P134" s="165"/>
      <c r="Q134" s="165"/>
      <c r="R134" s="165"/>
      <c r="S134" s="165"/>
      <c r="T134" s="165"/>
      <c r="U134" s="165"/>
      <c r="V134" s="165"/>
      <c r="W134" s="165"/>
    </row>
    <row r="135" spans="1:23" s="158" customFormat="1" ht="15.75" x14ac:dyDescent="0.25">
      <c r="A135" s="165"/>
      <c r="B135" s="161" t="s">
        <v>1276</v>
      </c>
      <c r="C135" s="161" t="s">
        <v>275</v>
      </c>
      <c r="D135" s="162">
        <v>64</v>
      </c>
      <c r="E135" s="162">
        <v>39</v>
      </c>
      <c r="F135" s="162">
        <v>25</v>
      </c>
      <c r="G135" s="165"/>
      <c r="H135" s="165"/>
      <c r="I135" s="165"/>
      <c r="J135" s="165"/>
      <c r="K135" s="165"/>
      <c r="L135" s="165"/>
      <c r="M135" s="165"/>
      <c r="N135" s="165"/>
      <c r="O135" s="165"/>
      <c r="P135" s="165"/>
      <c r="Q135" s="165"/>
      <c r="R135" s="165"/>
      <c r="S135" s="165"/>
      <c r="T135" s="165"/>
      <c r="U135" s="165"/>
      <c r="V135" s="165"/>
      <c r="W135" s="165"/>
    </row>
    <row r="136" spans="1:23" s="158" customFormat="1" ht="15.75" x14ac:dyDescent="0.25">
      <c r="A136" s="165"/>
      <c r="B136" s="161" t="s">
        <v>1277</v>
      </c>
      <c r="C136" s="161" t="s">
        <v>276</v>
      </c>
      <c r="D136" s="162">
        <v>10</v>
      </c>
      <c r="E136" s="162">
        <v>6</v>
      </c>
      <c r="F136" s="162">
        <v>4</v>
      </c>
      <c r="G136" s="165"/>
      <c r="H136" s="165"/>
      <c r="I136" s="165"/>
      <c r="J136" s="165"/>
      <c r="K136" s="165"/>
      <c r="L136" s="165"/>
      <c r="M136" s="165"/>
      <c r="N136" s="165"/>
      <c r="O136" s="165"/>
      <c r="P136" s="165"/>
      <c r="Q136" s="165"/>
      <c r="R136" s="165"/>
      <c r="S136" s="165"/>
      <c r="T136" s="165"/>
      <c r="U136" s="165"/>
      <c r="V136" s="165"/>
      <c r="W136" s="165"/>
    </row>
    <row r="137" spans="1:23" s="158" customFormat="1" ht="15.75" x14ac:dyDescent="0.25">
      <c r="A137" s="165"/>
      <c r="B137" s="161" t="s">
        <v>1278</v>
      </c>
      <c r="C137" s="161" t="s">
        <v>288</v>
      </c>
      <c r="D137" s="162">
        <v>40</v>
      </c>
      <c r="E137" s="162">
        <v>2</v>
      </c>
      <c r="F137" s="162">
        <v>38</v>
      </c>
      <c r="G137" s="165"/>
      <c r="H137" s="165"/>
      <c r="I137" s="165"/>
      <c r="J137" s="165"/>
      <c r="K137" s="165"/>
      <c r="L137" s="165"/>
      <c r="M137" s="165"/>
      <c r="N137" s="165"/>
      <c r="O137" s="165"/>
      <c r="P137" s="165"/>
      <c r="Q137" s="165"/>
      <c r="R137" s="165"/>
      <c r="S137" s="165"/>
      <c r="T137" s="165"/>
      <c r="U137" s="165"/>
      <c r="V137" s="165"/>
      <c r="W137" s="165"/>
    </row>
    <row r="138" spans="1:23" s="158" customFormat="1" ht="15.75" x14ac:dyDescent="0.25">
      <c r="A138" s="165"/>
      <c r="B138" s="167" t="s">
        <v>1279</v>
      </c>
      <c r="C138" s="159" t="s">
        <v>21</v>
      </c>
      <c r="D138" s="160">
        <v>28</v>
      </c>
      <c r="E138" s="160">
        <v>19</v>
      </c>
      <c r="F138" s="160">
        <v>9</v>
      </c>
      <c r="G138" s="165"/>
      <c r="H138" s="165"/>
      <c r="I138" s="165"/>
      <c r="J138" s="165"/>
      <c r="K138" s="165"/>
      <c r="L138" s="165"/>
      <c r="M138" s="165"/>
      <c r="N138" s="165"/>
      <c r="O138" s="165"/>
      <c r="P138" s="165"/>
      <c r="Q138" s="165"/>
      <c r="R138" s="165"/>
      <c r="S138" s="165"/>
      <c r="T138" s="165"/>
      <c r="U138" s="165"/>
      <c r="V138" s="165"/>
      <c r="W138" s="165"/>
    </row>
    <row r="139" spans="1:23" s="158" customFormat="1" ht="15.75" x14ac:dyDescent="0.25">
      <c r="A139" s="165"/>
      <c r="B139" s="161" t="s">
        <v>1280</v>
      </c>
      <c r="C139" s="161" t="s">
        <v>294</v>
      </c>
      <c r="D139" s="162">
        <v>4</v>
      </c>
      <c r="E139" s="162">
        <v>3</v>
      </c>
      <c r="F139" s="162">
        <v>1</v>
      </c>
      <c r="G139" s="165"/>
      <c r="H139" s="165"/>
      <c r="I139" s="165"/>
      <c r="J139" s="165"/>
      <c r="K139" s="165"/>
      <c r="L139" s="165"/>
      <c r="M139" s="165"/>
      <c r="N139" s="165"/>
      <c r="O139" s="165"/>
      <c r="P139" s="165"/>
      <c r="Q139" s="165"/>
      <c r="R139" s="165"/>
      <c r="S139" s="165"/>
      <c r="T139" s="165"/>
      <c r="U139" s="165"/>
      <c r="V139" s="165"/>
      <c r="W139" s="165"/>
    </row>
    <row r="140" spans="1:23" s="158" customFormat="1" ht="15.75" x14ac:dyDescent="0.25">
      <c r="A140" s="165"/>
      <c r="B140" s="161" t="s">
        <v>1281</v>
      </c>
      <c r="C140" s="161" t="s">
        <v>297</v>
      </c>
      <c r="D140" s="162">
        <v>18</v>
      </c>
      <c r="E140" s="162">
        <v>11</v>
      </c>
      <c r="F140" s="162">
        <v>7</v>
      </c>
      <c r="G140" s="165"/>
      <c r="H140" s="165"/>
      <c r="I140" s="165"/>
      <c r="J140" s="165"/>
      <c r="K140" s="165"/>
      <c r="L140" s="165"/>
      <c r="M140" s="165"/>
      <c r="N140" s="165"/>
      <c r="O140" s="165"/>
      <c r="P140" s="165"/>
      <c r="Q140" s="165"/>
      <c r="R140" s="165"/>
      <c r="S140" s="165"/>
      <c r="T140" s="165"/>
      <c r="U140" s="165"/>
      <c r="V140" s="165"/>
      <c r="W140" s="165"/>
    </row>
    <row r="141" spans="1:23" s="158" customFormat="1" ht="15.75" x14ac:dyDescent="0.25">
      <c r="A141" s="165"/>
      <c r="B141" s="161" t="s">
        <v>1282</v>
      </c>
      <c r="C141" s="161" t="s">
        <v>302</v>
      </c>
      <c r="D141" s="162">
        <v>2</v>
      </c>
      <c r="E141" s="162">
        <v>2</v>
      </c>
      <c r="F141" s="162">
        <v>0</v>
      </c>
      <c r="G141" s="165"/>
      <c r="H141" s="165"/>
      <c r="I141" s="165"/>
      <c r="J141" s="165"/>
      <c r="K141" s="165"/>
      <c r="L141" s="165"/>
      <c r="M141" s="165"/>
      <c r="N141" s="165"/>
      <c r="O141" s="165"/>
      <c r="P141" s="165"/>
      <c r="Q141" s="165"/>
      <c r="R141" s="165"/>
      <c r="S141" s="165"/>
      <c r="T141" s="165"/>
      <c r="U141" s="165"/>
      <c r="V141" s="165"/>
      <c r="W141" s="165"/>
    </row>
    <row r="142" spans="1:23" s="158" customFormat="1" ht="15.75" x14ac:dyDescent="0.25">
      <c r="A142" s="165"/>
      <c r="B142" s="161" t="s">
        <v>1283</v>
      </c>
      <c r="C142" s="161" t="s">
        <v>310</v>
      </c>
      <c r="D142" s="162">
        <v>1</v>
      </c>
      <c r="E142" s="162">
        <v>1</v>
      </c>
      <c r="F142" s="162">
        <v>0</v>
      </c>
      <c r="G142" s="165"/>
      <c r="H142" s="165"/>
      <c r="I142" s="165"/>
      <c r="J142" s="165"/>
      <c r="K142" s="165"/>
      <c r="L142" s="165"/>
      <c r="M142" s="165"/>
      <c r="N142" s="165"/>
      <c r="O142" s="165"/>
      <c r="P142" s="165"/>
      <c r="Q142" s="165"/>
      <c r="R142" s="165"/>
      <c r="S142" s="165"/>
      <c r="T142" s="165"/>
      <c r="U142" s="165"/>
      <c r="V142" s="165"/>
      <c r="W142" s="165"/>
    </row>
    <row r="143" spans="1:23" s="158" customFormat="1" ht="15.75" x14ac:dyDescent="0.25">
      <c r="A143" s="165"/>
      <c r="B143" s="161" t="s">
        <v>1284</v>
      </c>
      <c r="C143" s="161" t="s">
        <v>314</v>
      </c>
      <c r="D143" s="162">
        <v>3</v>
      </c>
      <c r="E143" s="162">
        <v>2</v>
      </c>
      <c r="F143" s="162">
        <v>1</v>
      </c>
      <c r="G143" s="165"/>
      <c r="H143" s="165"/>
      <c r="I143" s="165"/>
      <c r="J143" s="165"/>
      <c r="K143" s="165"/>
      <c r="L143" s="165"/>
      <c r="M143" s="165"/>
      <c r="N143" s="165"/>
      <c r="O143" s="165"/>
      <c r="P143" s="165"/>
      <c r="Q143" s="165"/>
      <c r="R143" s="165"/>
      <c r="S143" s="165"/>
      <c r="T143" s="165"/>
      <c r="U143" s="165"/>
      <c r="V143" s="165"/>
      <c r="W143" s="165"/>
    </row>
    <row r="144" spans="1:23" s="158" customFormat="1" ht="15.75" x14ac:dyDescent="0.25">
      <c r="A144" s="165"/>
      <c r="B144" s="167" t="s">
        <v>1285</v>
      </c>
      <c r="C144" s="159" t="s">
        <v>316</v>
      </c>
      <c r="D144" s="160">
        <v>398</v>
      </c>
      <c r="E144" s="160">
        <v>241</v>
      </c>
      <c r="F144" s="160">
        <v>157</v>
      </c>
      <c r="G144" s="165"/>
      <c r="H144" s="165"/>
      <c r="I144" s="165"/>
      <c r="J144" s="165"/>
      <c r="K144" s="165"/>
      <c r="L144" s="165"/>
      <c r="M144" s="165"/>
      <c r="N144" s="165"/>
      <c r="O144" s="165"/>
      <c r="P144" s="165"/>
      <c r="Q144" s="165"/>
      <c r="R144" s="165"/>
      <c r="S144" s="165"/>
      <c r="T144" s="165"/>
      <c r="U144" s="165"/>
      <c r="V144" s="165"/>
      <c r="W144" s="165"/>
    </row>
    <row r="145" spans="1:23" s="158" customFormat="1" ht="15.75" x14ac:dyDescent="0.25">
      <c r="A145" s="165"/>
      <c r="B145" s="161" t="s">
        <v>1286</v>
      </c>
      <c r="C145" s="161" t="s">
        <v>317</v>
      </c>
      <c r="D145" s="162">
        <v>1</v>
      </c>
      <c r="E145" s="162">
        <v>1</v>
      </c>
      <c r="F145" s="162">
        <v>0</v>
      </c>
      <c r="G145" s="165"/>
      <c r="H145" s="165"/>
      <c r="I145" s="165"/>
      <c r="J145" s="165"/>
      <c r="K145" s="165"/>
      <c r="L145" s="165"/>
      <c r="M145" s="165"/>
      <c r="N145" s="165"/>
      <c r="O145" s="165"/>
      <c r="P145" s="165"/>
      <c r="Q145" s="165"/>
      <c r="R145" s="165"/>
      <c r="S145" s="165"/>
      <c r="T145" s="165"/>
      <c r="U145" s="165"/>
      <c r="V145" s="165"/>
      <c r="W145" s="165"/>
    </row>
    <row r="146" spans="1:23" s="158" customFormat="1" ht="15.75" x14ac:dyDescent="0.25">
      <c r="A146" s="165"/>
      <c r="B146" s="161" t="s">
        <v>1287</v>
      </c>
      <c r="C146" s="161" t="s">
        <v>321</v>
      </c>
      <c r="D146" s="162">
        <v>2</v>
      </c>
      <c r="E146" s="162">
        <v>1</v>
      </c>
      <c r="F146" s="162">
        <v>1</v>
      </c>
      <c r="G146" s="165"/>
      <c r="H146" s="165"/>
      <c r="I146" s="165"/>
      <c r="J146" s="165"/>
      <c r="K146" s="165"/>
      <c r="L146" s="165"/>
      <c r="M146" s="165"/>
      <c r="N146" s="165"/>
      <c r="O146" s="165"/>
      <c r="P146" s="165"/>
      <c r="Q146" s="165"/>
      <c r="R146" s="165"/>
      <c r="S146" s="165"/>
      <c r="T146" s="165"/>
      <c r="U146" s="165"/>
      <c r="V146" s="165"/>
      <c r="W146" s="165"/>
    </row>
    <row r="147" spans="1:23" s="158" customFormat="1" ht="15.75" x14ac:dyDescent="0.25">
      <c r="A147" s="165"/>
      <c r="B147" s="161" t="s">
        <v>1288</v>
      </c>
      <c r="C147" s="161" t="s">
        <v>329</v>
      </c>
      <c r="D147" s="162">
        <v>1</v>
      </c>
      <c r="E147" s="162">
        <v>0</v>
      </c>
      <c r="F147" s="162">
        <v>1</v>
      </c>
      <c r="G147" s="165"/>
      <c r="H147" s="165"/>
      <c r="I147" s="165"/>
      <c r="J147" s="165"/>
      <c r="K147" s="165"/>
      <c r="L147" s="165"/>
      <c r="M147" s="165"/>
      <c r="N147" s="165"/>
      <c r="O147" s="165"/>
      <c r="P147" s="165"/>
      <c r="Q147" s="165"/>
      <c r="R147" s="165"/>
      <c r="S147" s="165"/>
      <c r="T147" s="165"/>
      <c r="U147" s="165"/>
      <c r="V147" s="165"/>
      <c r="W147" s="165"/>
    </row>
    <row r="148" spans="1:23" s="158" customFormat="1" ht="15.75" x14ac:dyDescent="0.25">
      <c r="A148" s="165"/>
      <c r="B148" s="161" t="s">
        <v>1289</v>
      </c>
      <c r="C148" s="161" t="s">
        <v>330</v>
      </c>
      <c r="D148" s="162">
        <v>5</v>
      </c>
      <c r="E148" s="162">
        <v>3</v>
      </c>
      <c r="F148" s="162">
        <v>2</v>
      </c>
      <c r="G148" s="165"/>
      <c r="H148" s="165"/>
      <c r="I148" s="165"/>
      <c r="J148" s="165"/>
      <c r="K148" s="165"/>
      <c r="L148" s="165"/>
      <c r="M148" s="165"/>
      <c r="N148" s="165"/>
      <c r="O148" s="165"/>
      <c r="P148" s="165"/>
      <c r="Q148" s="165"/>
      <c r="R148" s="165"/>
      <c r="S148" s="165"/>
      <c r="T148" s="165"/>
      <c r="U148" s="165"/>
      <c r="V148" s="165"/>
      <c r="W148" s="165"/>
    </row>
    <row r="149" spans="1:23" s="158" customFormat="1" ht="15.75" x14ac:dyDescent="0.25">
      <c r="A149" s="165"/>
      <c r="B149" s="161" t="s">
        <v>1290</v>
      </c>
      <c r="C149" s="161" t="s">
        <v>1061</v>
      </c>
      <c r="D149" s="162">
        <v>2</v>
      </c>
      <c r="E149" s="162">
        <v>2</v>
      </c>
      <c r="F149" s="162">
        <v>0</v>
      </c>
      <c r="G149" s="165"/>
      <c r="H149" s="165"/>
      <c r="I149" s="165"/>
      <c r="J149" s="165"/>
      <c r="K149" s="165"/>
      <c r="L149" s="165"/>
      <c r="M149" s="165"/>
      <c r="N149" s="165"/>
      <c r="O149" s="165"/>
      <c r="P149" s="165"/>
      <c r="Q149" s="165"/>
      <c r="R149" s="165"/>
      <c r="S149" s="165"/>
      <c r="T149" s="165"/>
      <c r="U149" s="165"/>
      <c r="V149" s="165"/>
      <c r="W149" s="165"/>
    </row>
    <row r="150" spans="1:23" s="158" customFormat="1" ht="15.75" x14ac:dyDescent="0.25">
      <c r="A150" s="165"/>
      <c r="B150" s="161" t="s">
        <v>1291</v>
      </c>
      <c r="C150" s="161" t="s">
        <v>338</v>
      </c>
      <c r="D150" s="162">
        <v>2</v>
      </c>
      <c r="E150" s="162">
        <v>1</v>
      </c>
      <c r="F150" s="162">
        <v>1</v>
      </c>
      <c r="G150" s="165"/>
      <c r="H150" s="165"/>
      <c r="I150" s="165"/>
      <c r="J150" s="165"/>
      <c r="K150" s="165"/>
      <c r="L150" s="165"/>
      <c r="M150" s="165"/>
      <c r="N150" s="165"/>
      <c r="O150" s="165"/>
      <c r="P150" s="165"/>
      <c r="Q150" s="165"/>
      <c r="R150" s="165"/>
      <c r="S150" s="165"/>
      <c r="T150" s="165"/>
      <c r="U150" s="165"/>
      <c r="V150" s="165"/>
      <c r="W150" s="165"/>
    </row>
    <row r="151" spans="1:23" s="158" customFormat="1" ht="15.75" x14ac:dyDescent="0.25">
      <c r="A151" s="165"/>
      <c r="B151" s="161" t="s">
        <v>1292</v>
      </c>
      <c r="C151" s="161" t="s">
        <v>886</v>
      </c>
      <c r="D151" s="162">
        <v>2</v>
      </c>
      <c r="E151" s="162">
        <v>2</v>
      </c>
      <c r="F151" s="162">
        <v>0</v>
      </c>
      <c r="G151" s="165"/>
      <c r="H151" s="165"/>
      <c r="I151" s="165"/>
      <c r="J151" s="165"/>
      <c r="K151" s="165"/>
      <c r="L151" s="165"/>
      <c r="M151" s="165"/>
      <c r="N151" s="165"/>
      <c r="O151" s="165"/>
      <c r="P151" s="165"/>
      <c r="Q151" s="165"/>
      <c r="R151" s="165"/>
      <c r="S151" s="165"/>
      <c r="T151" s="165"/>
      <c r="U151" s="165"/>
      <c r="V151" s="165"/>
      <c r="W151" s="165"/>
    </row>
    <row r="152" spans="1:23" s="158" customFormat="1" ht="15.75" x14ac:dyDescent="0.25">
      <c r="A152" s="165"/>
      <c r="B152" s="161" t="s">
        <v>1293</v>
      </c>
      <c r="C152" s="161" t="s">
        <v>352</v>
      </c>
      <c r="D152" s="162">
        <v>4</v>
      </c>
      <c r="E152" s="162">
        <v>2</v>
      </c>
      <c r="F152" s="162">
        <v>2</v>
      </c>
      <c r="G152" s="165"/>
      <c r="H152" s="165"/>
      <c r="I152" s="165"/>
      <c r="J152" s="165"/>
      <c r="K152" s="165"/>
      <c r="L152" s="165"/>
      <c r="M152" s="165"/>
      <c r="N152" s="165"/>
      <c r="O152" s="165"/>
      <c r="P152" s="165"/>
      <c r="Q152" s="165"/>
      <c r="R152" s="165"/>
      <c r="S152" s="165"/>
      <c r="T152" s="165"/>
      <c r="U152" s="165"/>
      <c r="V152" s="165"/>
      <c r="W152" s="165"/>
    </row>
    <row r="153" spans="1:23" s="158" customFormat="1" ht="15.75" x14ac:dyDescent="0.25">
      <c r="A153" s="165"/>
      <c r="B153" s="161" t="s">
        <v>1294</v>
      </c>
      <c r="C153" s="161" t="s">
        <v>355</v>
      </c>
      <c r="D153" s="162">
        <v>4</v>
      </c>
      <c r="E153" s="162">
        <v>2</v>
      </c>
      <c r="F153" s="162">
        <v>2</v>
      </c>
      <c r="G153" s="165"/>
      <c r="H153" s="165"/>
      <c r="I153" s="165"/>
      <c r="J153" s="165"/>
      <c r="K153" s="165"/>
      <c r="L153" s="165"/>
      <c r="M153" s="165"/>
      <c r="N153" s="165"/>
      <c r="O153" s="165"/>
      <c r="P153" s="165"/>
      <c r="Q153" s="165"/>
      <c r="R153" s="165"/>
      <c r="S153" s="165"/>
      <c r="T153" s="165"/>
      <c r="U153" s="165"/>
      <c r="V153" s="165"/>
      <c r="W153" s="165"/>
    </row>
    <row r="154" spans="1:23" s="158" customFormat="1" ht="15.75" x14ac:dyDescent="0.25">
      <c r="A154" s="165"/>
      <c r="B154" s="161" t="s">
        <v>1295</v>
      </c>
      <c r="C154" s="161" t="s">
        <v>357</v>
      </c>
      <c r="D154" s="162">
        <v>120</v>
      </c>
      <c r="E154" s="162">
        <v>95</v>
      </c>
      <c r="F154" s="162">
        <v>25</v>
      </c>
      <c r="G154" s="165"/>
      <c r="H154" s="165"/>
      <c r="I154" s="165"/>
      <c r="J154" s="165"/>
      <c r="K154" s="165"/>
      <c r="L154" s="165"/>
      <c r="M154" s="165"/>
      <c r="N154" s="165"/>
      <c r="O154" s="165"/>
      <c r="P154" s="165"/>
      <c r="Q154" s="165"/>
      <c r="R154" s="165"/>
      <c r="S154" s="165"/>
      <c r="T154" s="165"/>
      <c r="U154" s="165"/>
      <c r="V154" s="165"/>
      <c r="W154" s="165"/>
    </row>
    <row r="155" spans="1:23" s="158" customFormat="1" ht="15.75" x14ac:dyDescent="0.25">
      <c r="A155" s="165"/>
      <c r="B155" s="161" t="s">
        <v>1296</v>
      </c>
      <c r="C155" s="161" t="s">
        <v>360</v>
      </c>
      <c r="D155" s="162">
        <v>1</v>
      </c>
      <c r="E155" s="162">
        <v>0</v>
      </c>
      <c r="F155" s="162">
        <v>1</v>
      </c>
      <c r="G155" s="165"/>
      <c r="H155" s="165"/>
      <c r="I155" s="165"/>
      <c r="J155" s="165"/>
      <c r="K155" s="165"/>
      <c r="L155" s="165"/>
      <c r="M155" s="165"/>
      <c r="N155" s="165"/>
      <c r="O155" s="165"/>
      <c r="P155" s="165"/>
      <c r="Q155" s="165"/>
      <c r="R155" s="165"/>
      <c r="S155" s="165"/>
      <c r="T155" s="165"/>
      <c r="U155" s="165"/>
      <c r="V155" s="165"/>
      <c r="W155" s="165"/>
    </row>
    <row r="156" spans="1:23" s="158" customFormat="1" ht="15.75" x14ac:dyDescent="0.25">
      <c r="A156" s="165"/>
      <c r="B156" s="161" t="s">
        <v>1297</v>
      </c>
      <c r="C156" s="161" t="s">
        <v>927</v>
      </c>
      <c r="D156" s="162">
        <v>2</v>
      </c>
      <c r="E156" s="162">
        <v>1</v>
      </c>
      <c r="F156" s="162">
        <v>1</v>
      </c>
      <c r="G156" s="165"/>
      <c r="H156" s="165"/>
      <c r="I156" s="165"/>
      <c r="J156" s="165"/>
      <c r="K156" s="165"/>
      <c r="L156" s="165"/>
      <c r="M156" s="165"/>
      <c r="N156" s="165"/>
      <c r="O156" s="165"/>
      <c r="P156" s="165"/>
      <c r="Q156" s="165"/>
      <c r="R156" s="165"/>
      <c r="S156" s="165"/>
      <c r="T156" s="165"/>
      <c r="U156" s="165"/>
      <c r="V156" s="165"/>
      <c r="W156" s="165"/>
    </row>
    <row r="157" spans="1:23" s="158" customFormat="1" ht="15.75" x14ac:dyDescent="0.25">
      <c r="A157" s="165"/>
      <c r="B157" s="161" t="s">
        <v>1298</v>
      </c>
      <c r="C157" s="161" t="s">
        <v>877</v>
      </c>
      <c r="D157" s="162">
        <v>1</v>
      </c>
      <c r="E157" s="162">
        <v>1</v>
      </c>
      <c r="F157" s="162">
        <v>0</v>
      </c>
      <c r="G157" s="165"/>
      <c r="H157" s="165"/>
      <c r="I157" s="165"/>
      <c r="J157" s="165"/>
      <c r="K157" s="165"/>
      <c r="L157" s="165"/>
      <c r="M157" s="165"/>
      <c r="N157" s="165"/>
      <c r="O157" s="165"/>
      <c r="P157" s="165"/>
      <c r="Q157" s="165"/>
      <c r="R157" s="165"/>
      <c r="S157" s="165"/>
      <c r="T157" s="165"/>
      <c r="U157" s="165"/>
      <c r="V157" s="165"/>
      <c r="W157" s="165"/>
    </row>
    <row r="158" spans="1:23" s="158" customFormat="1" ht="15.75" x14ac:dyDescent="0.25">
      <c r="A158" s="165"/>
      <c r="B158" s="161" t="s">
        <v>1299</v>
      </c>
      <c r="C158" s="161" t="s">
        <v>371</v>
      </c>
      <c r="D158" s="162">
        <v>27</v>
      </c>
      <c r="E158" s="162">
        <v>16</v>
      </c>
      <c r="F158" s="162">
        <v>11</v>
      </c>
      <c r="G158" s="165"/>
      <c r="H158" s="165"/>
      <c r="I158" s="165"/>
      <c r="J158" s="165"/>
      <c r="K158" s="165"/>
      <c r="L158" s="165"/>
      <c r="M158" s="165"/>
      <c r="N158" s="165"/>
      <c r="O158" s="165"/>
      <c r="P158" s="165"/>
      <c r="Q158" s="165"/>
      <c r="R158" s="165"/>
      <c r="S158" s="165"/>
      <c r="T158" s="165"/>
      <c r="U158" s="165"/>
      <c r="V158" s="165"/>
      <c r="W158" s="165"/>
    </row>
    <row r="159" spans="1:23" s="158" customFormat="1" ht="15.75" x14ac:dyDescent="0.25">
      <c r="A159" s="165"/>
      <c r="B159" s="161" t="s">
        <v>1300</v>
      </c>
      <c r="C159" s="161" t="s">
        <v>375</v>
      </c>
      <c r="D159" s="162">
        <v>1</v>
      </c>
      <c r="E159" s="162">
        <v>1</v>
      </c>
      <c r="F159" s="162">
        <v>0</v>
      </c>
      <c r="G159" s="165"/>
      <c r="H159" s="165"/>
      <c r="I159" s="165"/>
      <c r="J159" s="165"/>
      <c r="K159" s="165"/>
      <c r="L159" s="165"/>
      <c r="M159" s="165"/>
      <c r="N159" s="165"/>
      <c r="O159" s="165"/>
      <c r="P159" s="165"/>
      <c r="Q159" s="165"/>
      <c r="R159" s="165"/>
      <c r="S159" s="165"/>
      <c r="T159" s="165"/>
      <c r="U159" s="165"/>
      <c r="V159" s="165"/>
      <c r="W159" s="165"/>
    </row>
    <row r="160" spans="1:23" s="158" customFormat="1" ht="15.75" x14ac:dyDescent="0.25">
      <c r="A160" s="165"/>
      <c r="B160" s="161" t="s">
        <v>1301</v>
      </c>
      <c r="C160" s="161" t="s">
        <v>384</v>
      </c>
      <c r="D160" s="162">
        <v>222</v>
      </c>
      <c r="E160" s="162">
        <v>112</v>
      </c>
      <c r="F160" s="162">
        <v>110</v>
      </c>
      <c r="G160" s="165"/>
      <c r="H160" s="165"/>
      <c r="I160" s="165"/>
      <c r="J160" s="165"/>
      <c r="K160" s="165"/>
      <c r="L160" s="165"/>
      <c r="M160" s="165"/>
      <c r="N160" s="165"/>
      <c r="O160" s="165"/>
      <c r="P160" s="165"/>
      <c r="Q160" s="165"/>
      <c r="R160" s="165"/>
      <c r="S160" s="165"/>
      <c r="T160" s="165"/>
      <c r="U160" s="165"/>
      <c r="V160" s="165"/>
      <c r="W160" s="165"/>
    </row>
    <row r="161" spans="1:23" s="158" customFormat="1" ht="15.75" x14ac:dyDescent="0.25">
      <c r="A161" s="165"/>
      <c r="B161" s="161" t="s">
        <v>1302</v>
      </c>
      <c r="C161" s="161" t="s">
        <v>386</v>
      </c>
      <c r="D161" s="162">
        <v>1</v>
      </c>
      <c r="E161" s="162">
        <v>1</v>
      </c>
      <c r="F161" s="162">
        <v>0</v>
      </c>
      <c r="G161" s="165"/>
      <c r="H161" s="165"/>
      <c r="I161" s="165"/>
      <c r="J161" s="165"/>
      <c r="K161" s="165"/>
      <c r="L161" s="165"/>
      <c r="M161" s="165"/>
      <c r="N161" s="165"/>
      <c r="O161" s="165"/>
      <c r="P161" s="165"/>
      <c r="Q161" s="165"/>
      <c r="R161" s="165"/>
      <c r="S161" s="165"/>
      <c r="T161" s="165"/>
      <c r="U161" s="165"/>
      <c r="V161" s="165"/>
      <c r="W161" s="165"/>
    </row>
    <row r="162" spans="1:23" s="158" customFormat="1" ht="15.75" x14ac:dyDescent="0.25">
      <c r="A162" s="165"/>
      <c r="B162" s="167" t="s">
        <v>1303</v>
      </c>
      <c r="C162" s="159" t="s">
        <v>388</v>
      </c>
      <c r="D162" s="160">
        <v>666</v>
      </c>
      <c r="E162" s="160">
        <v>356</v>
      </c>
      <c r="F162" s="160">
        <v>310</v>
      </c>
      <c r="G162" s="165"/>
      <c r="H162" s="165"/>
      <c r="I162" s="165"/>
      <c r="J162" s="165"/>
      <c r="K162" s="165"/>
      <c r="L162" s="165"/>
      <c r="M162" s="165"/>
      <c r="N162" s="165"/>
      <c r="O162" s="165"/>
      <c r="P162" s="165"/>
      <c r="Q162" s="165"/>
      <c r="R162" s="165"/>
      <c r="S162" s="165"/>
      <c r="T162" s="165"/>
      <c r="U162" s="165"/>
      <c r="V162" s="165"/>
      <c r="W162" s="165"/>
    </row>
    <row r="163" spans="1:23" s="158" customFormat="1" ht="15.75" x14ac:dyDescent="0.25">
      <c r="A163" s="165"/>
      <c r="B163" s="161" t="s">
        <v>1304</v>
      </c>
      <c r="C163" s="161" t="s">
        <v>389</v>
      </c>
      <c r="D163" s="162">
        <v>489</v>
      </c>
      <c r="E163" s="162">
        <v>263</v>
      </c>
      <c r="F163" s="162">
        <v>226</v>
      </c>
      <c r="G163" s="165"/>
      <c r="H163" s="165"/>
      <c r="I163" s="165"/>
      <c r="J163" s="165"/>
      <c r="K163" s="165"/>
      <c r="L163" s="165"/>
      <c r="M163" s="165"/>
      <c r="N163" s="165"/>
      <c r="O163" s="165"/>
      <c r="P163" s="165"/>
      <c r="Q163" s="165"/>
      <c r="R163" s="165"/>
      <c r="S163" s="165"/>
      <c r="T163" s="165"/>
      <c r="U163" s="165"/>
      <c r="V163" s="165"/>
      <c r="W163" s="165"/>
    </row>
    <row r="164" spans="1:23" s="158" customFormat="1" ht="15.75" x14ac:dyDescent="0.25">
      <c r="A164" s="165"/>
      <c r="B164" s="161" t="s">
        <v>1305</v>
      </c>
      <c r="C164" s="161" t="s">
        <v>1077</v>
      </c>
      <c r="D164" s="162">
        <v>1</v>
      </c>
      <c r="E164" s="162">
        <v>1</v>
      </c>
      <c r="F164" s="162">
        <v>0</v>
      </c>
      <c r="G164" s="165"/>
      <c r="H164" s="165"/>
      <c r="I164" s="165"/>
      <c r="J164" s="165"/>
      <c r="K164" s="165"/>
      <c r="L164" s="165"/>
      <c r="M164" s="165"/>
      <c r="N164" s="165"/>
      <c r="O164" s="165"/>
      <c r="P164" s="165"/>
      <c r="Q164" s="165"/>
      <c r="R164" s="165"/>
      <c r="S164" s="165"/>
      <c r="T164" s="165"/>
      <c r="U164" s="165"/>
      <c r="V164" s="165"/>
      <c r="W164" s="165"/>
    </row>
    <row r="165" spans="1:23" s="158" customFormat="1" ht="15.75" x14ac:dyDescent="0.25">
      <c r="A165" s="165"/>
      <c r="B165" s="161" t="s">
        <v>1306</v>
      </c>
      <c r="C165" s="161" t="s">
        <v>395</v>
      </c>
      <c r="D165" s="162">
        <v>30</v>
      </c>
      <c r="E165" s="162">
        <v>10</v>
      </c>
      <c r="F165" s="162">
        <v>20</v>
      </c>
      <c r="G165" s="165"/>
      <c r="H165" s="165"/>
      <c r="I165" s="165"/>
      <c r="J165" s="165"/>
      <c r="K165" s="165"/>
      <c r="L165" s="165"/>
      <c r="M165" s="165"/>
      <c r="N165" s="165"/>
      <c r="O165" s="165"/>
      <c r="P165" s="165"/>
      <c r="Q165" s="165"/>
      <c r="R165" s="165"/>
      <c r="S165" s="165"/>
      <c r="T165" s="165"/>
      <c r="U165" s="165"/>
      <c r="V165" s="165"/>
      <c r="W165" s="165"/>
    </row>
    <row r="166" spans="1:23" s="158" customFormat="1" ht="15.75" x14ac:dyDescent="0.25">
      <c r="A166" s="165"/>
      <c r="B166" s="161" t="s">
        <v>1307</v>
      </c>
      <c r="C166" s="161" t="s">
        <v>1073</v>
      </c>
      <c r="D166" s="162">
        <v>146</v>
      </c>
      <c r="E166" s="162">
        <v>82</v>
      </c>
      <c r="F166" s="162">
        <v>64</v>
      </c>
      <c r="G166" s="165"/>
      <c r="H166" s="165"/>
      <c r="I166" s="165"/>
      <c r="J166" s="165"/>
      <c r="K166" s="165"/>
      <c r="L166" s="165"/>
      <c r="M166" s="165"/>
      <c r="N166" s="165"/>
      <c r="O166" s="165"/>
      <c r="P166" s="165"/>
      <c r="Q166" s="165"/>
      <c r="R166" s="165"/>
      <c r="S166" s="165"/>
      <c r="T166" s="165"/>
      <c r="U166" s="165"/>
      <c r="V166" s="165"/>
      <c r="W166" s="165"/>
    </row>
    <row r="167" spans="1:23" s="158" customFormat="1" ht="15.75" x14ac:dyDescent="0.25">
      <c r="A167" s="165"/>
      <c r="B167" s="167" t="s">
        <v>1308</v>
      </c>
      <c r="C167" s="159" t="s">
        <v>399</v>
      </c>
      <c r="D167" s="160">
        <v>1704</v>
      </c>
      <c r="E167" s="160">
        <v>951</v>
      </c>
      <c r="F167" s="160">
        <v>753</v>
      </c>
      <c r="G167" s="165"/>
      <c r="H167" s="165"/>
      <c r="I167" s="165"/>
      <c r="J167" s="165"/>
      <c r="K167" s="165"/>
      <c r="L167" s="165"/>
      <c r="M167" s="165"/>
      <c r="N167" s="165"/>
      <c r="O167" s="165"/>
      <c r="P167" s="165"/>
      <c r="Q167" s="165"/>
      <c r="R167" s="165"/>
      <c r="S167" s="165"/>
      <c r="T167" s="165"/>
      <c r="U167" s="165"/>
      <c r="V167" s="165"/>
      <c r="W167" s="165"/>
    </row>
    <row r="168" spans="1:23" s="158" customFormat="1" ht="15.75" x14ac:dyDescent="0.25">
      <c r="A168" s="165"/>
      <c r="B168" s="161" t="s">
        <v>1309</v>
      </c>
      <c r="C168" s="161" t="s">
        <v>400</v>
      </c>
      <c r="D168" s="162">
        <v>936</v>
      </c>
      <c r="E168" s="162">
        <v>529</v>
      </c>
      <c r="F168" s="162">
        <v>407</v>
      </c>
      <c r="G168" s="165"/>
      <c r="H168" s="165"/>
      <c r="I168" s="165"/>
      <c r="J168" s="165"/>
      <c r="K168" s="165"/>
      <c r="L168" s="165"/>
      <c r="M168" s="165"/>
      <c r="N168" s="165"/>
      <c r="O168" s="165"/>
      <c r="P168" s="165"/>
      <c r="Q168" s="165"/>
      <c r="R168" s="165"/>
      <c r="S168" s="165"/>
      <c r="T168" s="165"/>
      <c r="U168" s="165"/>
      <c r="V168" s="165"/>
      <c r="W168" s="165"/>
    </row>
    <row r="169" spans="1:23" s="158" customFormat="1" ht="15.75" x14ac:dyDescent="0.25">
      <c r="A169" s="165"/>
      <c r="B169" s="161" t="s">
        <v>1310</v>
      </c>
      <c r="C169" s="161" t="s">
        <v>401</v>
      </c>
      <c r="D169" s="162">
        <v>18</v>
      </c>
      <c r="E169" s="162">
        <v>7</v>
      </c>
      <c r="F169" s="162">
        <v>11</v>
      </c>
      <c r="G169" s="165"/>
      <c r="H169" s="165"/>
      <c r="I169" s="165"/>
      <c r="J169" s="165"/>
      <c r="K169" s="165"/>
      <c r="L169" s="165"/>
      <c r="M169" s="165"/>
      <c r="N169" s="165"/>
      <c r="O169" s="165"/>
      <c r="P169" s="165"/>
      <c r="Q169" s="165"/>
      <c r="R169" s="165"/>
      <c r="S169" s="165"/>
      <c r="T169" s="165"/>
      <c r="U169" s="165"/>
      <c r="V169" s="165"/>
      <c r="W169" s="165"/>
    </row>
    <row r="170" spans="1:23" s="158" customFormat="1" ht="15.75" x14ac:dyDescent="0.25">
      <c r="A170" s="165"/>
      <c r="B170" s="161" t="s">
        <v>1311</v>
      </c>
      <c r="C170" s="161" t="s">
        <v>404</v>
      </c>
      <c r="D170" s="162">
        <v>34</v>
      </c>
      <c r="E170" s="162">
        <v>15</v>
      </c>
      <c r="F170" s="162">
        <v>19</v>
      </c>
      <c r="G170" s="165"/>
      <c r="H170" s="165"/>
      <c r="I170" s="165"/>
      <c r="J170" s="165"/>
      <c r="K170" s="165"/>
      <c r="L170" s="165"/>
      <c r="M170" s="165"/>
      <c r="N170" s="165"/>
      <c r="O170" s="165"/>
      <c r="P170" s="165"/>
      <c r="Q170" s="165"/>
      <c r="R170" s="165"/>
      <c r="S170" s="165"/>
      <c r="T170" s="165"/>
      <c r="U170" s="165"/>
      <c r="V170" s="165"/>
      <c r="W170" s="165"/>
    </row>
    <row r="171" spans="1:23" s="158" customFormat="1" ht="15.75" x14ac:dyDescent="0.25">
      <c r="A171" s="165"/>
      <c r="B171" s="161" t="s">
        <v>1312</v>
      </c>
      <c r="C171" s="161" t="s">
        <v>408</v>
      </c>
      <c r="D171" s="162">
        <v>416</v>
      </c>
      <c r="E171" s="162">
        <v>227</v>
      </c>
      <c r="F171" s="162">
        <v>189</v>
      </c>
      <c r="G171" s="165"/>
      <c r="H171" s="165"/>
      <c r="I171" s="165"/>
      <c r="J171" s="165"/>
      <c r="K171" s="165"/>
      <c r="L171" s="165"/>
      <c r="M171" s="165"/>
      <c r="N171" s="165"/>
      <c r="O171" s="165"/>
      <c r="P171" s="165"/>
      <c r="Q171" s="165"/>
      <c r="R171" s="165"/>
      <c r="S171" s="165"/>
      <c r="T171" s="165"/>
      <c r="U171" s="165"/>
      <c r="V171" s="165"/>
      <c r="W171" s="165"/>
    </row>
    <row r="172" spans="1:23" s="158" customFormat="1" ht="15.75" x14ac:dyDescent="0.25">
      <c r="A172" s="165"/>
      <c r="B172" s="161" t="s">
        <v>1313</v>
      </c>
      <c r="C172" s="161" t="s">
        <v>409</v>
      </c>
      <c r="D172" s="162">
        <v>8</v>
      </c>
      <c r="E172" s="162">
        <v>0</v>
      </c>
      <c r="F172" s="162">
        <v>8</v>
      </c>
      <c r="G172" s="165"/>
      <c r="H172" s="165"/>
      <c r="I172" s="165"/>
      <c r="J172" s="165"/>
      <c r="K172" s="165"/>
      <c r="L172" s="165"/>
      <c r="M172" s="165"/>
      <c r="N172" s="165"/>
      <c r="O172" s="165"/>
      <c r="P172" s="165"/>
      <c r="Q172" s="165"/>
      <c r="R172" s="165"/>
      <c r="S172" s="165"/>
      <c r="T172" s="165"/>
      <c r="U172" s="165"/>
      <c r="V172" s="165"/>
      <c r="W172" s="165"/>
    </row>
    <row r="173" spans="1:23" s="158" customFormat="1" ht="15.75" x14ac:dyDescent="0.25">
      <c r="A173" s="165"/>
      <c r="B173" s="161" t="s">
        <v>1314</v>
      </c>
      <c r="C173" s="161" t="s">
        <v>412</v>
      </c>
      <c r="D173" s="162">
        <v>13</v>
      </c>
      <c r="E173" s="162">
        <v>6</v>
      </c>
      <c r="F173" s="162">
        <v>7</v>
      </c>
      <c r="G173" s="165"/>
      <c r="H173" s="165"/>
      <c r="I173" s="165"/>
      <c r="J173" s="165"/>
      <c r="K173" s="165"/>
      <c r="L173" s="165"/>
      <c r="M173" s="165"/>
      <c r="N173" s="165"/>
      <c r="O173" s="165"/>
      <c r="P173" s="165"/>
      <c r="Q173" s="165"/>
      <c r="R173" s="165"/>
      <c r="S173" s="165"/>
      <c r="T173" s="165"/>
      <c r="U173" s="165"/>
      <c r="V173" s="165"/>
      <c r="W173" s="165"/>
    </row>
    <row r="174" spans="1:23" s="158" customFormat="1" ht="15.75" x14ac:dyDescent="0.25">
      <c r="A174" s="165"/>
      <c r="B174" s="161" t="s">
        <v>1315</v>
      </c>
      <c r="C174" s="161" t="s">
        <v>420</v>
      </c>
      <c r="D174" s="162">
        <v>174</v>
      </c>
      <c r="E174" s="162">
        <v>107</v>
      </c>
      <c r="F174" s="162">
        <v>67</v>
      </c>
      <c r="G174" s="165"/>
      <c r="H174" s="165"/>
      <c r="I174" s="165"/>
      <c r="J174" s="165"/>
      <c r="K174" s="165"/>
      <c r="L174" s="165"/>
      <c r="M174" s="165"/>
      <c r="N174" s="165"/>
      <c r="O174" s="165"/>
      <c r="P174" s="165"/>
      <c r="Q174" s="165"/>
      <c r="R174" s="165"/>
      <c r="S174" s="165"/>
      <c r="T174" s="165"/>
      <c r="U174" s="165"/>
      <c r="V174" s="165"/>
      <c r="W174" s="165"/>
    </row>
    <row r="175" spans="1:23" s="158" customFormat="1" ht="15.75" x14ac:dyDescent="0.25">
      <c r="A175" s="165"/>
      <c r="B175" s="161" t="s">
        <v>1316</v>
      </c>
      <c r="C175" s="161" t="s">
        <v>422</v>
      </c>
      <c r="D175" s="162">
        <v>4</v>
      </c>
      <c r="E175" s="162">
        <v>3</v>
      </c>
      <c r="F175" s="162">
        <v>1</v>
      </c>
      <c r="G175" s="165"/>
      <c r="H175" s="165"/>
      <c r="I175" s="165"/>
      <c r="J175" s="165"/>
      <c r="K175" s="165"/>
      <c r="L175" s="165"/>
      <c r="M175" s="165"/>
      <c r="N175" s="165"/>
      <c r="O175" s="165"/>
      <c r="P175" s="165"/>
      <c r="Q175" s="165"/>
      <c r="R175" s="165"/>
      <c r="S175" s="165"/>
      <c r="T175" s="165"/>
      <c r="U175" s="165"/>
      <c r="V175" s="165"/>
      <c r="W175" s="165"/>
    </row>
    <row r="176" spans="1:23" s="158" customFormat="1" ht="15.75" x14ac:dyDescent="0.25">
      <c r="A176" s="165"/>
      <c r="B176" s="161" t="s">
        <v>1317</v>
      </c>
      <c r="C176" s="161" t="s">
        <v>423</v>
      </c>
      <c r="D176" s="162">
        <v>3</v>
      </c>
      <c r="E176" s="162">
        <v>3</v>
      </c>
      <c r="F176" s="162">
        <v>0</v>
      </c>
      <c r="G176" s="165"/>
      <c r="H176" s="165"/>
      <c r="I176" s="165"/>
      <c r="J176" s="165"/>
      <c r="K176" s="165"/>
      <c r="L176" s="165"/>
      <c r="M176" s="165"/>
      <c r="N176" s="165"/>
      <c r="O176" s="165"/>
      <c r="P176" s="165"/>
      <c r="Q176" s="165"/>
      <c r="R176" s="165"/>
      <c r="S176" s="165"/>
      <c r="T176" s="165"/>
      <c r="U176" s="165"/>
      <c r="V176" s="165"/>
      <c r="W176" s="165"/>
    </row>
    <row r="177" spans="1:23" s="158" customFormat="1" ht="15.75" x14ac:dyDescent="0.25">
      <c r="A177" s="165"/>
      <c r="B177" s="161" t="s">
        <v>1318</v>
      </c>
      <c r="C177" s="161" t="s">
        <v>424</v>
      </c>
      <c r="D177" s="162">
        <v>43</v>
      </c>
      <c r="E177" s="162">
        <v>25</v>
      </c>
      <c r="F177" s="162">
        <v>18</v>
      </c>
      <c r="G177" s="165"/>
      <c r="H177" s="165"/>
      <c r="I177" s="165"/>
      <c r="J177" s="165"/>
      <c r="K177" s="165"/>
      <c r="L177" s="165"/>
      <c r="M177" s="165"/>
      <c r="N177" s="165"/>
      <c r="O177" s="165"/>
      <c r="P177" s="165"/>
      <c r="Q177" s="165"/>
      <c r="R177" s="165"/>
      <c r="S177" s="165"/>
      <c r="T177" s="165"/>
      <c r="U177" s="165"/>
      <c r="V177" s="165"/>
      <c r="W177" s="165"/>
    </row>
    <row r="178" spans="1:23" s="158" customFormat="1" ht="15.75" x14ac:dyDescent="0.25">
      <c r="A178" s="165"/>
      <c r="B178" s="161" t="s">
        <v>1319</v>
      </c>
      <c r="C178" s="161" t="s">
        <v>425</v>
      </c>
      <c r="D178" s="162">
        <v>35</v>
      </c>
      <c r="E178" s="162">
        <v>27</v>
      </c>
      <c r="F178" s="162">
        <v>8</v>
      </c>
      <c r="G178" s="165"/>
      <c r="H178" s="165"/>
      <c r="I178" s="165"/>
      <c r="J178" s="165"/>
      <c r="K178" s="165"/>
      <c r="L178" s="165"/>
      <c r="M178" s="165"/>
      <c r="N178" s="165"/>
      <c r="O178" s="165"/>
      <c r="P178" s="165"/>
      <c r="Q178" s="165"/>
      <c r="R178" s="165"/>
      <c r="S178" s="165"/>
      <c r="T178" s="165"/>
      <c r="U178" s="165"/>
      <c r="V178" s="165"/>
      <c r="W178" s="165"/>
    </row>
    <row r="179" spans="1:23" s="158" customFormat="1" ht="15.75" x14ac:dyDescent="0.25">
      <c r="A179" s="165"/>
      <c r="B179" s="161" t="s">
        <v>1320</v>
      </c>
      <c r="C179" s="161" t="s">
        <v>1004</v>
      </c>
      <c r="D179" s="162">
        <v>9</v>
      </c>
      <c r="E179" s="162">
        <v>0</v>
      </c>
      <c r="F179" s="162">
        <v>9</v>
      </c>
      <c r="G179" s="165"/>
      <c r="H179" s="165"/>
      <c r="I179" s="165"/>
      <c r="J179" s="165"/>
      <c r="K179" s="165"/>
      <c r="L179" s="165"/>
      <c r="M179" s="165"/>
      <c r="N179" s="165"/>
      <c r="O179" s="165"/>
      <c r="P179" s="165"/>
      <c r="Q179" s="165"/>
      <c r="R179" s="165"/>
      <c r="S179" s="165"/>
      <c r="T179" s="165"/>
      <c r="U179" s="165"/>
      <c r="V179" s="165"/>
      <c r="W179" s="165"/>
    </row>
    <row r="180" spans="1:23" s="158" customFormat="1" ht="15.75" x14ac:dyDescent="0.25">
      <c r="A180" s="165"/>
      <c r="B180" s="161" t="s">
        <v>1321</v>
      </c>
      <c r="C180" s="161" t="s">
        <v>427</v>
      </c>
      <c r="D180" s="162">
        <v>8</v>
      </c>
      <c r="E180" s="162">
        <v>0</v>
      </c>
      <c r="F180" s="162">
        <v>8</v>
      </c>
      <c r="G180" s="165"/>
      <c r="H180" s="165"/>
      <c r="I180" s="165"/>
      <c r="J180" s="165"/>
      <c r="K180" s="165"/>
      <c r="L180" s="165"/>
      <c r="M180" s="165"/>
      <c r="N180" s="165"/>
      <c r="O180" s="165"/>
      <c r="P180" s="165"/>
      <c r="Q180" s="165"/>
      <c r="R180" s="165"/>
      <c r="S180" s="165"/>
      <c r="T180" s="165"/>
      <c r="U180" s="165"/>
      <c r="V180" s="165"/>
      <c r="W180" s="165"/>
    </row>
    <row r="181" spans="1:23" s="158" customFormat="1" ht="15.75" x14ac:dyDescent="0.25">
      <c r="A181" s="165"/>
      <c r="B181" s="161" t="s">
        <v>1322</v>
      </c>
      <c r="C181" s="161" t="s">
        <v>428</v>
      </c>
      <c r="D181" s="162">
        <v>3</v>
      </c>
      <c r="E181" s="162">
        <v>2</v>
      </c>
      <c r="F181" s="162">
        <v>1</v>
      </c>
      <c r="G181" s="165"/>
      <c r="H181" s="165"/>
      <c r="I181" s="165"/>
      <c r="J181" s="165"/>
      <c r="K181" s="165"/>
      <c r="L181" s="165"/>
      <c r="M181" s="165"/>
      <c r="N181" s="165"/>
      <c r="O181" s="165"/>
      <c r="P181" s="165"/>
      <c r="Q181" s="165"/>
      <c r="R181" s="165"/>
      <c r="S181" s="165"/>
      <c r="T181" s="165"/>
      <c r="U181" s="165"/>
      <c r="V181" s="165"/>
      <c r="W181" s="165"/>
    </row>
    <row r="182" spans="1:23" s="158" customFormat="1" ht="15.75" x14ac:dyDescent="0.25">
      <c r="A182" s="165"/>
      <c r="B182" s="167" t="s">
        <v>1323</v>
      </c>
      <c r="C182" s="159" t="s">
        <v>430</v>
      </c>
      <c r="D182" s="160">
        <v>54</v>
      </c>
      <c r="E182" s="160">
        <v>30</v>
      </c>
      <c r="F182" s="160">
        <v>24</v>
      </c>
      <c r="G182" s="165"/>
      <c r="H182" s="165"/>
      <c r="I182" s="165"/>
      <c r="J182" s="165"/>
      <c r="K182" s="165"/>
      <c r="L182" s="165"/>
      <c r="M182" s="165"/>
      <c r="N182" s="165"/>
      <c r="O182" s="165"/>
      <c r="P182" s="165"/>
      <c r="Q182" s="165"/>
      <c r="R182" s="165"/>
      <c r="S182" s="165"/>
      <c r="T182" s="165"/>
      <c r="U182" s="165"/>
      <c r="V182" s="165"/>
      <c r="W182" s="165"/>
    </row>
    <row r="183" spans="1:23" s="158" customFormat="1" ht="15.75" x14ac:dyDescent="0.25">
      <c r="A183" s="165"/>
      <c r="B183" s="161" t="s">
        <v>1324</v>
      </c>
      <c r="C183" s="161" t="s">
        <v>436</v>
      </c>
      <c r="D183" s="162">
        <v>31</v>
      </c>
      <c r="E183" s="162">
        <v>16</v>
      </c>
      <c r="F183" s="162">
        <v>15</v>
      </c>
      <c r="G183" s="165"/>
      <c r="H183" s="165"/>
      <c r="I183" s="165"/>
      <c r="J183" s="165"/>
      <c r="K183" s="165"/>
      <c r="L183" s="165"/>
      <c r="M183" s="165"/>
      <c r="N183" s="165"/>
      <c r="O183" s="165"/>
      <c r="P183" s="165"/>
      <c r="Q183" s="165"/>
      <c r="R183" s="165"/>
      <c r="S183" s="165"/>
      <c r="T183" s="165"/>
      <c r="U183" s="165"/>
      <c r="V183" s="165"/>
      <c r="W183" s="165"/>
    </row>
    <row r="184" spans="1:23" s="158" customFormat="1" ht="15.75" x14ac:dyDescent="0.25">
      <c r="A184" s="165"/>
      <c r="B184" s="161" t="s">
        <v>1325</v>
      </c>
      <c r="C184" s="161" t="s">
        <v>946</v>
      </c>
      <c r="D184" s="162">
        <v>23</v>
      </c>
      <c r="E184" s="162">
        <v>14</v>
      </c>
      <c r="F184" s="162">
        <v>9</v>
      </c>
      <c r="G184" s="165"/>
      <c r="H184" s="165"/>
      <c r="I184" s="165"/>
      <c r="J184" s="165"/>
      <c r="K184" s="165"/>
      <c r="L184" s="165"/>
      <c r="M184" s="165"/>
      <c r="N184" s="165"/>
      <c r="O184" s="165"/>
      <c r="P184" s="165"/>
      <c r="Q184" s="165"/>
      <c r="R184" s="165"/>
      <c r="S184" s="165"/>
      <c r="T184" s="165"/>
      <c r="U184" s="165"/>
      <c r="V184" s="165"/>
      <c r="W184" s="165"/>
    </row>
    <row r="185" spans="1:23" s="158" customFormat="1" ht="15.75" x14ac:dyDescent="0.25">
      <c r="A185" s="165"/>
      <c r="B185" s="167" t="s">
        <v>1326</v>
      </c>
      <c r="C185" s="159" t="s">
        <v>0</v>
      </c>
      <c r="D185" s="160">
        <v>293</v>
      </c>
      <c r="E185" s="160">
        <v>179</v>
      </c>
      <c r="F185" s="160">
        <v>114</v>
      </c>
      <c r="G185" s="165"/>
      <c r="H185" s="165"/>
      <c r="I185" s="165"/>
      <c r="J185" s="165"/>
      <c r="K185" s="165"/>
      <c r="L185" s="165"/>
      <c r="M185" s="165"/>
      <c r="N185" s="165"/>
      <c r="O185" s="165"/>
      <c r="P185" s="165"/>
      <c r="Q185" s="165"/>
      <c r="R185" s="165"/>
      <c r="S185" s="165"/>
      <c r="T185" s="165"/>
      <c r="U185" s="165"/>
      <c r="V185" s="165"/>
      <c r="W185" s="165"/>
    </row>
    <row r="186" spans="1:23" s="158" customFormat="1" ht="15.75" x14ac:dyDescent="0.25">
      <c r="A186" s="165"/>
      <c r="B186" s="161" t="s">
        <v>1327</v>
      </c>
      <c r="C186" s="161" t="s">
        <v>743</v>
      </c>
      <c r="D186" s="162">
        <v>289</v>
      </c>
      <c r="E186" s="162">
        <v>176</v>
      </c>
      <c r="F186" s="162">
        <v>113</v>
      </c>
      <c r="G186" s="165"/>
      <c r="H186" s="165"/>
      <c r="I186" s="165"/>
      <c r="J186" s="165"/>
      <c r="K186" s="165"/>
      <c r="L186" s="165"/>
      <c r="M186" s="165"/>
      <c r="N186" s="165"/>
      <c r="O186" s="165"/>
      <c r="P186" s="165"/>
      <c r="Q186" s="165"/>
      <c r="R186" s="165"/>
      <c r="S186" s="165"/>
      <c r="T186" s="165"/>
      <c r="U186" s="165"/>
      <c r="V186" s="165"/>
      <c r="W186" s="165"/>
    </row>
    <row r="187" spans="1:23" s="158" customFormat="1" ht="15.75" x14ac:dyDescent="0.25">
      <c r="A187" s="165"/>
      <c r="B187" s="161" t="s">
        <v>1328</v>
      </c>
      <c r="C187" s="161" t="s">
        <v>444</v>
      </c>
      <c r="D187" s="162">
        <v>4</v>
      </c>
      <c r="E187" s="162">
        <v>3</v>
      </c>
      <c r="F187" s="162">
        <v>1</v>
      </c>
      <c r="G187" s="165"/>
      <c r="H187" s="165"/>
      <c r="I187" s="165"/>
      <c r="J187" s="165"/>
      <c r="K187" s="165"/>
      <c r="L187" s="165"/>
      <c r="M187" s="165"/>
      <c r="N187" s="165"/>
      <c r="O187" s="165"/>
      <c r="P187" s="165"/>
      <c r="Q187" s="165"/>
      <c r="R187" s="165"/>
      <c r="S187" s="165"/>
      <c r="T187" s="165"/>
      <c r="U187" s="165"/>
      <c r="V187" s="165"/>
      <c r="W187" s="165"/>
    </row>
    <row r="188" spans="1:23" s="158" customFormat="1" ht="15.75" x14ac:dyDescent="0.25">
      <c r="A188" s="165"/>
      <c r="B188" s="167" t="s">
        <v>1329</v>
      </c>
      <c r="C188" s="159" t="s">
        <v>449</v>
      </c>
      <c r="D188" s="160">
        <v>1713</v>
      </c>
      <c r="E188" s="160">
        <v>892</v>
      </c>
      <c r="F188" s="160">
        <v>821</v>
      </c>
      <c r="G188" s="165"/>
      <c r="H188" s="165"/>
      <c r="I188" s="165"/>
      <c r="J188" s="165"/>
      <c r="K188" s="165"/>
      <c r="L188" s="165"/>
      <c r="M188" s="165"/>
      <c r="N188" s="165"/>
      <c r="O188" s="165"/>
      <c r="P188" s="165"/>
      <c r="Q188" s="165"/>
      <c r="R188" s="165"/>
      <c r="S188" s="165"/>
      <c r="T188" s="165"/>
      <c r="U188" s="165"/>
      <c r="V188" s="165"/>
      <c r="W188" s="165"/>
    </row>
    <row r="189" spans="1:23" s="158" customFormat="1" ht="15.75" x14ac:dyDescent="0.25">
      <c r="A189" s="165"/>
      <c r="B189" s="161" t="s">
        <v>1330</v>
      </c>
      <c r="C189" s="161" t="s">
        <v>450</v>
      </c>
      <c r="D189" s="162">
        <v>672</v>
      </c>
      <c r="E189" s="162">
        <v>356</v>
      </c>
      <c r="F189" s="162">
        <v>316</v>
      </c>
      <c r="G189" s="165"/>
      <c r="H189" s="165"/>
      <c r="I189" s="165"/>
      <c r="J189" s="165"/>
      <c r="K189" s="165"/>
      <c r="L189" s="165"/>
      <c r="M189" s="165"/>
      <c r="N189" s="165"/>
      <c r="O189" s="165"/>
      <c r="P189" s="165"/>
      <c r="Q189" s="165"/>
      <c r="R189" s="165"/>
      <c r="S189" s="165"/>
      <c r="T189" s="165"/>
      <c r="U189" s="165"/>
      <c r="V189" s="165"/>
      <c r="W189" s="165"/>
    </row>
    <row r="190" spans="1:23" s="158" customFormat="1" ht="15.75" x14ac:dyDescent="0.25">
      <c r="A190" s="165"/>
      <c r="B190" s="161" t="s">
        <v>1331</v>
      </c>
      <c r="C190" s="161" t="s">
        <v>451</v>
      </c>
      <c r="D190" s="162">
        <v>30</v>
      </c>
      <c r="E190" s="162">
        <v>13</v>
      </c>
      <c r="F190" s="162">
        <v>17</v>
      </c>
      <c r="G190" s="165"/>
      <c r="H190" s="165"/>
      <c r="I190" s="165"/>
      <c r="J190" s="165"/>
      <c r="K190" s="165"/>
      <c r="L190" s="165"/>
      <c r="M190" s="165"/>
      <c r="N190" s="165"/>
      <c r="O190" s="165"/>
      <c r="P190" s="165"/>
      <c r="Q190" s="165"/>
      <c r="R190" s="165"/>
      <c r="S190" s="165"/>
      <c r="T190" s="165"/>
      <c r="U190" s="165"/>
      <c r="V190" s="165"/>
      <c r="W190" s="165"/>
    </row>
    <row r="191" spans="1:23" s="158" customFormat="1" ht="15.75" x14ac:dyDescent="0.25">
      <c r="A191" s="165"/>
      <c r="B191" s="161" t="s">
        <v>1332</v>
      </c>
      <c r="C191" s="161" t="s">
        <v>452</v>
      </c>
      <c r="D191" s="162">
        <v>5</v>
      </c>
      <c r="E191" s="162">
        <v>3</v>
      </c>
      <c r="F191" s="162">
        <v>2</v>
      </c>
      <c r="G191" s="165"/>
      <c r="H191" s="165"/>
      <c r="I191" s="165"/>
      <c r="J191" s="165"/>
      <c r="K191" s="165"/>
      <c r="L191" s="165"/>
      <c r="M191" s="165"/>
      <c r="N191" s="165"/>
      <c r="O191" s="165"/>
      <c r="P191" s="165"/>
      <c r="Q191" s="165"/>
      <c r="R191" s="165"/>
      <c r="S191" s="165"/>
      <c r="T191" s="165"/>
      <c r="U191" s="165"/>
      <c r="V191" s="165"/>
      <c r="W191" s="165"/>
    </row>
    <row r="192" spans="1:23" s="158" customFormat="1" ht="15.75" x14ac:dyDescent="0.25">
      <c r="A192" s="165"/>
      <c r="B192" s="161" t="s">
        <v>1333</v>
      </c>
      <c r="C192" s="161" t="s">
        <v>830</v>
      </c>
      <c r="D192" s="162">
        <v>4</v>
      </c>
      <c r="E192" s="162">
        <v>1</v>
      </c>
      <c r="F192" s="162">
        <v>3</v>
      </c>
      <c r="G192" s="165"/>
      <c r="H192" s="165"/>
      <c r="I192" s="165"/>
      <c r="J192" s="165"/>
      <c r="K192" s="165"/>
      <c r="L192" s="165"/>
      <c r="M192" s="165"/>
      <c r="N192" s="165"/>
      <c r="O192" s="165"/>
      <c r="P192" s="165"/>
      <c r="Q192" s="165"/>
      <c r="R192" s="165"/>
      <c r="S192" s="165"/>
      <c r="T192" s="165"/>
      <c r="U192" s="165"/>
      <c r="V192" s="165"/>
      <c r="W192" s="165"/>
    </row>
    <row r="193" spans="1:23" s="158" customFormat="1" ht="15.75" x14ac:dyDescent="0.25">
      <c r="A193" s="165"/>
      <c r="B193" s="161" t="s">
        <v>1334</v>
      </c>
      <c r="C193" s="161" t="s">
        <v>453</v>
      </c>
      <c r="D193" s="162">
        <v>15</v>
      </c>
      <c r="E193" s="162">
        <v>7</v>
      </c>
      <c r="F193" s="162">
        <v>8</v>
      </c>
      <c r="G193" s="165"/>
      <c r="H193" s="165"/>
      <c r="I193" s="165"/>
      <c r="J193" s="165"/>
      <c r="K193" s="165"/>
      <c r="L193" s="165"/>
      <c r="M193" s="165"/>
      <c r="N193" s="165"/>
      <c r="O193" s="165"/>
      <c r="P193" s="165"/>
      <c r="Q193" s="165"/>
      <c r="R193" s="165"/>
      <c r="S193" s="165"/>
      <c r="T193" s="165"/>
      <c r="U193" s="165"/>
      <c r="V193" s="165"/>
      <c r="W193" s="165"/>
    </row>
    <row r="194" spans="1:23" s="158" customFormat="1" ht="15.75" x14ac:dyDescent="0.25">
      <c r="A194" s="165"/>
      <c r="B194" s="161" t="s">
        <v>1335</v>
      </c>
      <c r="C194" s="161" t="s">
        <v>831</v>
      </c>
      <c r="D194" s="162">
        <v>23</v>
      </c>
      <c r="E194" s="162">
        <v>10</v>
      </c>
      <c r="F194" s="162">
        <v>13</v>
      </c>
      <c r="G194" s="165"/>
      <c r="H194" s="165"/>
      <c r="I194" s="165"/>
      <c r="J194" s="165"/>
      <c r="K194" s="165"/>
      <c r="L194" s="165"/>
      <c r="M194" s="165"/>
      <c r="N194" s="165"/>
      <c r="O194" s="165"/>
      <c r="P194" s="165"/>
      <c r="Q194" s="165"/>
      <c r="R194" s="165"/>
      <c r="S194" s="165"/>
      <c r="T194" s="165"/>
      <c r="U194" s="165"/>
      <c r="V194" s="165"/>
      <c r="W194" s="165"/>
    </row>
    <row r="195" spans="1:23" s="158" customFormat="1" ht="15.75" x14ac:dyDescent="0.25">
      <c r="A195" s="165"/>
      <c r="B195" s="161" t="s">
        <v>1336</v>
      </c>
      <c r="C195" s="161" t="s">
        <v>454</v>
      </c>
      <c r="D195" s="162">
        <v>28</v>
      </c>
      <c r="E195" s="162">
        <v>12</v>
      </c>
      <c r="F195" s="162">
        <v>16</v>
      </c>
      <c r="G195" s="165"/>
      <c r="H195" s="165"/>
      <c r="I195" s="165"/>
      <c r="J195" s="165"/>
      <c r="K195" s="165"/>
      <c r="L195" s="165"/>
      <c r="M195" s="165"/>
      <c r="N195" s="165"/>
      <c r="O195" s="165"/>
      <c r="P195" s="165"/>
      <c r="Q195" s="165"/>
      <c r="R195" s="165"/>
      <c r="S195" s="165"/>
      <c r="T195" s="165"/>
      <c r="U195" s="165"/>
      <c r="V195" s="165"/>
      <c r="W195" s="165"/>
    </row>
    <row r="196" spans="1:23" s="158" customFormat="1" ht="15.75" x14ac:dyDescent="0.25">
      <c r="A196" s="165"/>
      <c r="B196" s="161" t="s">
        <v>1337</v>
      </c>
      <c r="C196" s="161" t="s">
        <v>455</v>
      </c>
      <c r="D196" s="162">
        <v>12</v>
      </c>
      <c r="E196" s="162">
        <v>5</v>
      </c>
      <c r="F196" s="162">
        <v>7</v>
      </c>
      <c r="G196" s="165"/>
      <c r="H196" s="165"/>
      <c r="I196" s="165"/>
      <c r="J196" s="165"/>
      <c r="K196" s="165"/>
      <c r="L196" s="165"/>
      <c r="M196" s="165"/>
      <c r="N196" s="165"/>
      <c r="O196" s="165"/>
      <c r="P196" s="165"/>
      <c r="Q196" s="165"/>
      <c r="R196" s="165"/>
      <c r="S196" s="165"/>
      <c r="T196" s="165"/>
      <c r="U196" s="165"/>
      <c r="V196" s="165"/>
      <c r="W196" s="165"/>
    </row>
    <row r="197" spans="1:23" s="158" customFormat="1" ht="15.75" x14ac:dyDescent="0.25">
      <c r="A197" s="165"/>
      <c r="B197" s="161" t="s">
        <v>1338</v>
      </c>
      <c r="C197" s="161" t="s">
        <v>456</v>
      </c>
      <c r="D197" s="162">
        <v>12</v>
      </c>
      <c r="E197" s="162">
        <v>6</v>
      </c>
      <c r="F197" s="162">
        <v>6</v>
      </c>
      <c r="G197" s="165"/>
      <c r="H197" s="165"/>
      <c r="I197" s="165"/>
      <c r="J197" s="165"/>
      <c r="K197" s="165"/>
      <c r="L197" s="165"/>
      <c r="M197" s="165"/>
      <c r="N197" s="165"/>
      <c r="O197" s="165"/>
      <c r="P197" s="165"/>
      <c r="Q197" s="165"/>
      <c r="R197" s="165"/>
      <c r="S197" s="165"/>
      <c r="T197" s="165"/>
      <c r="U197" s="165"/>
      <c r="V197" s="165"/>
      <c r="W197" s="165"/>
    </row>
    <row r="198" spans="1:23" s="158" customFormat="1" ht="15.75" x14ac:dyDescent="0.25">
      <c r="A198" s="165"/>
      <c r="B198" s="161" t="s">
        <v>1339</v>
      </c>
      <c r="C198" s="161" t="s">
        <v>457</v>
      </c>
      <c r="D198" s="162">
        <v>3</v>
      </c>
      <c r="E198" s="162">
        <v>1</v>
      </c>
      <c r="F198" s="162">
        <v>2</v>
      </c>
      <c r="G198" s="165"/>
      <c r="H198" s="165"/>
      <c r="I198" s="165"/>
      <c r="J198" s="165"/>
      <c r="K198" s="165"/>
      <c r="L198" s="165"/>
      <c r="M198" s="165"/>
      <c r="N198" s="165"/>
      <c r="O198" s="165"/>
      <c r="P198" s="165"/>
      <c r="Q198" s="165"/>
      <c r="R198" s="165"/>
      <c r="S198" s="165"/>
      <c r="T198" s="165"/>
      <c r="U198" s="165"/>
      <c r="V198" s="165"/>
      <c r="W198" s="165"/>
    </row>
    <row r="199" spans="1:23" s="158" customFormat="1" ht="15.75" x14ac:dyDescent="0.25">
      <c r="A199" s="165"/>
      <c r="B199" s="161" t="s">
        <v>1340</v>
      </c>
      <c r="C199" s="161" t="s">
        <v>458</v>
      </c>
      <c r="D199" s="162">
        <v>41</v>
      </c>
      <c r="E199" s="162">
        <v>10</v>
      </c>
      <c r="F199" s="162">
        <v>31</v>
      </c>
      <c r="G199" s="165"/>
      <c r="H199" s="165"/>
      <c r="I199" s="165"/>
      <c r="J199" s="165"/>
      <c r="K199" s="165"/>
      <c r="L199" s="165"/>
      <c r="M199" s="165"/>
      <c r="N199" s="165"/>
      <c r="O199" s="165"/>
      <c r="P199" s="165"/>
      <c r="Q199" s="165"/>
      <c r="R199" s="165"/>
      <c r="S199" s="165"/>
      <c r="T199" s="165"/>
      <c r="U199" s="165"/>
      <c r="V199" s="165"/>
      <c r="W199" s="165"/>
    </row>
    <row r="200" spans="1:23" s="158" customFormat="1" ht="15.75" x14ac:dyDescent="0.25">
      <c r="A200" s="165"/>
      <c r="B200" s="161" t="s">
        <v>1341</v>
      </c>
      <c r="C200" s="161" t="s">
        <v>53</v>
      </c>
      <c r="D200" s="162">
        <v>145</v>
      </c>
      <c r="E200" s="162">
        <v>82</v>
      </c>
      <c r="F200" s="162">
        <v>63</v>
      </c>
      <c r="G200" s="165"/>
      <c r="H200" s="165"/>
      <c r="I200" s="165"/>
      <c r="J200" s="165"/>
      <c r="K200" s="165"/>
      <c r="L200" s="165"/>
      <c r="M200" s="165"/>
      <c r="N200" s="165"/>
      <c r="O200" s="165"/>
      <c r="P200" s="165"/>
      <c r="Q200" s="165"/>
      <c r="R200" s="165"/>
      <c r="S200" s="165"/>
      <c r="T200" s="165"/>
      <c r="U200" s="165"/>
      <c r="V200" s="165"/>
      <c r="W200" s="165"/>
    </row>
    <row r="201" spans="1:23" s="158" customFormat="1" ht="15.75" x14ac:dyDescent="0.25">
      <c r="A201" s="165"/>
      <c r="B201" s="161" t="s">
        <v>1342</v>
      </c>
      <c r="C201" s="161" t="s">
        <v>443</v>
      </c>
      <c r="D201" s="162">
        <v>107</v>
      </c>
      <c r="E201" s="162">
        <v>61</v>
      </c>
      <c r="F201" s="162">
        <v>46</v>
      </c>
      <c r="G201" s="165"/>
      <c r="H201" s="165"/>
      <c r="I201" s="165"/>
      <c r="J201" s="165"/>
      <c r="K201" s="165"/>
      <c r="L201" s="165"/>
      <c r="M201" s="165"/>
      <c r="N201" s="165"/>
      <c r="O201" s="165"/>
      <c r="P201" s="165"/>
      <c r="Q201" s="165"/>
      <c r="R201" s="165"/>
      <c r="S201" s="165"/>
      <c r="T201" s="165"/>
      <c r="U201" s="165"/>
      <c r="V201" s="165"/>
      <c r="W201" s="165"/>
    </row>
    <row r="202" spans="1:23" s="158" customFormat="1" ht="15.75" x14ac:dyDescent="0.25">
      <c r="A202" s="165"/>
      <c r="B202" s="161" t="s">
        <v>1343</v>
      </c>
      <c r="C202" s="161" t="s">
        <v>459</v>
      </c>
      <c r="D202" s="162">
        <v>4</v>
      </c>
      <c r="E202" s="162">
        <v>2</v>
      </c>
      <c r="F202" s="162">
        <v>2</v>
      </c>
      <c r="G202" s="165"/>
      <c r="H202" s="165"/>
      <c r="I202" s="165"/>
      <c r="J202" s="165"/>
      <c r="K202" s="165"/>
      <c r="L202" s="165"/>
      <c r="M202" s="165"/>
      <c r="N202" s="165"/>
      <c r="O202" s="165"/>
      <c r="P202" s="165"/>
      <c r="Q202" s="165"/>
      <c r="R202" s="165"/>
      <c r="S202" s="165"/>
      <c r="T202" s="165"/>
      <c r="U202" s="165"/>
      <c r="V202" s="165"/>
      <c r="W202" s="165"/>
    </row>
    <row r="203" spans="1:23" s="158" customFormat="1" ht="15.75" x14ac:dyDescent="0.25">
      <c r="A203" s="165"/>
      <c r="B203" s="161" t="s">
        <v>1344</v>
      </c>
      <c r="C203" s="161" t="s">
        <v>832</v>
      </c>
      <c r="D203" s="162">
        <v>99</v>
      </c>
      <c r="E203" s="162">
        <v>41</v>
      </c>
      <c r="F203" s="162">
        <v>58</v>
      </c>
      <c r="G203" s="165"/>
      <c r="H203" s="165"/>
      <c r="I203" s="165"/>
      <c r="J203" s="165"/>
      <c r="K203" s="165"/>
      <c r="L203" s="165"/>
      <c r="M203" s="165"/>
      <c r="N203" s="165"/>
      <c r="O203" s="165"/>
      <c r="P203" s="165"/>
      <c r="Q203" s="165"/>
      <c r="R203" s="165"/>
      <c r="S203" s="165"/>
      <c r="T203" s="165"/>
      <c r="U203" s="165"/>
      <c r="V203" s="165"/>
      <c r="W203" s="165"/>
    </row>
    <row r="204" spans="1:23" s="158" customFormat="1" ht="15.75" x14ac:dyDescent="0.25">
      <c r="A204" s="165"/>
      <c r="B204" s="161" t="s">
        <v>1345</v>
      </c>
      <c r="C204" s="161" t="s">
        <v>460</v>
      </c>
      <c r="D204" s="162">
        <v>109</v>
      </c>
      <c r="E204" s="162">
        <v>55</v>
      </c>
      <c r="F204" s="162">
        <v>54</v>
      </c>
      <c r="G204" s="165"/>
      <c r="H204" s="165"/>
      <c r="I204" s="165"/>
      <c r="J204" s="165"/>
      <c r="K204" s="165"/>
      <c r="L204" s="165"/>
      <c r="M204" s="165"/>
      <c r="N204" s="165"/>
      <c r="O204" s="165"/>
      <c r="P204" s="165"/>
      <c r="Q204" s="165"/>
      <c r="R204" s="165"/>
      <c r="S204" s="165"/>
      <c r="T204" s="165"/>
      <c r="U204" s="165"/>
      <c r="V204" s="165"/>
      <c r="W204" s="165"/>
    </row>
    <row r="205" spans="1:23" s="158" customFormat="1" ht="15.75" x14ac:dyDescent="0.25">
      <c r="A205" s="165"/>
      <c r="B205" s="161" t="s">
        <v>1346</v>
      </c>
      <c r="C205" s="161" t="s">
        <v>461</v>
      </c>
      <c r="D205" s="162">
        <v>13</v>
      </c>
      <c r="E205" s="162">
        <v>6</v>
      </c>
      <c r="F205" s="162">
        <v>7</v>
      </c>
      <c r="G205" s="165"/>
      <c r="H205" s="165"/>
      <c r="I205" s="165"/>
      <c r="J205" s="165"/>
      <c r="K205" s="165"/>
      <c r="L205" s="165"/>
      <c r="M205" s="165"/>
      <c r="N205" s="165"/>
      <c r="O205" s="165"/>
      <c r="P205" s="165"/>
      <c r="Q205" s="165"/>
      <c r="R205" s="165"/>
      <c r="S205" s="165"/>
      <c r="T205" s="165"/>
      <c r="U205" s="165"/>
      <c r="V205" s="165"/>
      <c r="W205" s="165"/>
    </row>
    <row r="206" spans="1:23" s="158" customFormat="1" ht="15.75" x14ac:dyDescent="0.25">
      <c r="A206" s="165"/>
      <c r="B206" s="161" t="s">
        <v>1347</v>
      </c>
      <c r="C206" s="161" t="s">
        <v>462</v>
      </c>
      <c r="D206" s="162">
        <v>20</v>
      </c>
      <c r="E206" s="162">
        <v>12</v>
      </c>
      <c r="F206" s="162">
        <v>8</v>
      </c>
      <c r="G206" s="165"/>
      <c r="H206" s="165"/>
      <c r="I206" s="165"/>
      <c r="J206" s="165"/>
      <c r="K206" s="165"/>
      <c r="L206" s="165"/>
      <c r="M206" s="165"/>
      <c r="N206" s="165"/>
      <c r="O206" s="165"/>
      <c r="P206" s="165"/>
      <c r="Q206" s="165"/>
      <c r="R206" s="165"/>
      <c r="S206" s="165"/>
      <c r="T206" s="165"/>
      <c r="U206" s="165"/>
      <c r="V206" s="165"/>
      <c r="W206" s="165"/>
    </row>
    <row r="207" spans="1:23" s="158" customFormat="1" ht="15.75" x14ac:dyDescent="0.25">
      <c r="A207" s="165"/>
      <c r="B207" s="161" t="s">
        <v>1348</v>
      </c>
      <c r="C207" s="161" t="s">
        <v>463</v>
      </c>
      <c r="D207" s="162">
        <v>5</v>
      </c>
      <c r="E207" s="162">
        <v>3</v>
      </c>
      <c r="F207" s="162">
        <v>2</v>
      </c>
      <c r="G207" s="165"/>
      <c r="H207" s="165"/>
      <c r="I207" s="165"/>
      <c r="J207" s="165"/>
      <c r="K207" s="165"/>
      <c r="L207" s="165"/>
      <c r="M207" s="165"/>
      <c r="N207" s="165"/>
      <c r="O207" s="165"/>
      <c r="P207" s="165"/>
      <c r="Q207" s="165"/>
      <c r="R207" s="165"/>
      <c r="S207" s="165"/>
      <c r="T207" s="165"/>
      <c r="U207" s="165"/>
      <c r="V207" s="165"/>
      <c r="W207" s="165"/>
    </row>
    <row r="208" spans="1:23" s="158" customFormat="1" ht="15.75" x14ac:dyDescent="0.25">
      <c r="A208" s="165"/>
      <c r="B208" s="161" t="s">
        <v>1349</v>
      </c>
      <c r="C208" s="161" t="s">
        <v>464</v>
      </c>
      <c r="D208" s="162">
        <v>63</v>
      </c>
      <c r="E208" s="162">
        <v>45</v>
      </c>
      <c r="F208" s="162">
        <v>18</v>
      </c>
      <c r="G208" s="165"/>
      <c r="H208" s="165"/>
      <c r="I208" s="165"/>
      <c r="J208" s="165"/>
      <c r="K208" s="165"/>
      <c r="L208" s="165"/>
      <c r="M208" s="165"/>
      <c r="N208" s="165"/>
      <c r="O208" s="165"/>
      <c r="P208" s="165"/>
      <c r="Q208" s="165"/>
      <c r="R208" s="165"/>
      <c r="S208" s="165"/>
      <c r="T208" s="165"/>
      <c r="U208" s="165"/>
      <c r="V208" s="165"/>
      <c r="W208" s="165"/>
    </row>
    <row r="209" spans="1:23" s="158" customFormat="1" ht="15.75" x14ac:dyDescent="0.25">
      <c r="A209" s="165"/>
      <c r="B209" s="161" t="s">
        <v>1350</v>
      </c>
      <c r="C209" s="161" t="s">
        <v>465</v>
      </c>
      <c r="D209" s="162">
        <v>65</v>
      </c>
      <c r="E209" s="162">
        <v>35</v>
      </c>
      <c r="F209" s="162">
        <v>30</v>
      </c>
      <c r="G209" s="165"/>
      <c r="H209" s="165"/>
      <c r="I209" s="165"/>
      <c r="J209" s="165"/>
      <c r="K209" s="165"/>
      <c r="L209" s="165"/>
      <c r="M209" s="165"/>
      <c r="N209" s="165"/>
      <c r="O209" s="165"/>
      <c r="P209" s="165"/>
      <c r="Q209" s="165"/>
      <c r="R209" s="165"/>
      <c r="S209" s="165"/>
      <c r="T209" s="165"/>
      <c r="U209" s="165"/>
      <c r="V209" s="165"/>
      <c r="W209" s="165"/>
    </row>
    <row r="210" spans="1:23" s="158" customFormat="1" ht="15.75" x14ac:dyDescent="0.25">
      <c r="A210" s="165"/>
      <c r="B210" s="161" t="s">
        <v>1351</v>
      </c>
      <c r="C210" s="161" t="s">
        <v>466</v>
      </c>
      <c r="D210" s="162">
        <v>51</v>
      </c>
      <c r="E210" s="162">
        <v>30</v>
      </c>
      <c r="F210" s="162">
        <v>21</v>
      </c>
      <c r="G210" s="165"/>
      <c r="H210" s="165"/>
      <c r="I210" s="165"/>
      <c r="J210" s="165"/>
      <c r="K210" s="165"/>
      <c r="L210" s="165"/>
      <c r="M210" s="165"/>
      <c r="N210" s="165"/>
      <c r="O210" s="165"/>
      <c r="P210" s="165"/>
      <c r="Q210" s="165"/>
      <c r="R210" s="165"/>
      <c r="S210" s="165"/>
      <c r="T210" s="165"/>
      <c r="U210" s="165"/>
      <c r="V210" s="165"/>
      <c r="W210" s="165"/>
    </row>
    <row r="211" spans="1:23" s="158" customFormat="1" ht="15.75" x14ac:dyDescent="0.25">
      <c r="A211" s="165"/>
      <c r="B211" s="161" t="s">
        <v>1352</v>
      </c>
      <c r="C211" s="161" t="s">
        <v>467</v>
      </c>
      <c r="D211" s="162">
        <v>129</v>
      </c>
      <c r="E211" s="162">
        <v>67</v>
      </c>
      <c r="F211" s="162">
        <v>62</v>
      </c>
      <c r="G211" s="165"/>
      <c r="H211" s="165"/>
      <c r="I211" s="165"/>
      <c r="J211" s="165"/>
      <c r="K211" s="165"/>
      <c r="L211" s="165"/>
      <c r="M211" s="165"/>
      <c r="N211" s="165"/>
      <c r="O211" s="165"/>
      <c r="P211" s="165"/>
      <c r="Q211" s="165"/>
      <c r="R211" s="165"/>
      <c r="S211" s="165"/>
      <c r="T211" s="165"/>
      <c r="U211" s="165"/>
      <c r="V211" s="165"/>
      <c r="W211" s="165"/>
    </row>
    <row r="212" spans="1:23" s="158" customFormat="1" ht="15.75" x14ac:dyDescent="0.25">
      <c r="A212" s="165"/>
      <c r="B212" s="161" t="s">
        <v>1353</v>
      </c>
      <c r="C212" s="161" t="s">
        <v>468</v>
      </c>
      <c r="D212" s="162">
        <v>3</v>
      </c>
      <c r="E212" s="162">
        <v>1</v>
      </c>
      <c r="F212" s="162">
        <v>2</v>
      </c>
      <c r="G212" s="165"/>
      <c r="H212" s="165"/>
      <c r="I212" s="165"/>
      <c r="J212" s="165"/>
      <c r="K212" s="165"/>
      <c r="L212" s="165"/>
      <c r="M212" s="165"/>
      <c r="N212" s="165"/>
      <c r="O212" s="165"/>
      <c r="P212" s="165"/>
      <c r="Q212" s="165"/>
      <c r="R212" s="165"/>
      <c r="S212" s="165"/>
      <c r="T212" s="165"/>
      <c r="U212" s="165"/>
      <c r="V212" s="165"/>
      <c r="W212" s="165"/>
    </row>
    <row r="213" spans="1:23" s="158" customFormat="1" ht="15.75" x14ac:dyDescent="0.25">
      <c r="A213" s="165"/>
      <c r="B213" s="161" t="s">
        <v>1354</v>
      </c>
      <c r="C213" s="161" t="s">
        <v>469</v>
      </c>
      <c r="D213" s="162">
        <v>6</v>
      </c>
      <c r="E213" s="162">
        <v>3</v>
      </c>
      <c r="F213" s="162">
        <v>3</v>
      </c>
      <c r="G213" s="165"/>
      <c r="H213" s="165"/>
      <c r="I213" s="165"/>
      <c r="J213" s="165"/>
      <c r="K213" s="165"/>
      <c r="L213" s="165"/>
      <c r="M213" s="165"/>
      <c r="N213" s="165"/>
      <c r="O213" s="165"/>
      <c r="P213" s="165"/>
      <c r="Q213" s="165"/>
      <c r="R213" s="165"/>
      <c r="S213" s="165"/>
      <c r="T213" s="165"/>
      <c r="U213" s="165"/>
      <c r="V213" s="165"/>
      <c r="W213" s="165"/>
    </row>
    <row r="214" spans="1:23" s="158" customFormat="1" ht="15.75" x14ac:dyDescent="0.25">
      <c r="A214" s="165"/>
      <c r="B214" s="161" t="s">
        <v>1355</v>
      </c>
      <c r="C214" s="161" t="s">
        <v>470</v>
      </c>
      <c r="D214" s="162">
        <v>29</v>
      </c>
      <c r="E214" s="162">
        <v>16</v>
      </c>
      <c r="F214" s="162">
        <v>13</v>
      </c>
      <c r="G214" s="165"/>
      <c r="H214" s="165"/>
      <c r="I214" s="165"/>
      <c r="J214" s="165"/>
      <c r="K214" s="165"/>
      <c r="L214" s="165"/>
      <c r="M214" s="165"/>
      <c r="N214" s="165"/>
      <c r="O214" s="165"/>
      <c r="P214" s="165"/>
      <c r="Q214" s="165"/>
      <c r="R214" s="165"/>
      <c r="S214" s="165"/>
      <c r="T214" s="165"/>
      <c r="U214" s="165"/>
      <c r="V214" s="165"/>
      <c r="W214" s="165"/>
    </row>
    <row r="215" spans="1:23" s="158" customFormat="1" ht="15.75" x14ac:dyDescent="0.25">
      <c r="A215" s="165"/>
      <c r="B215" s="161" t="s">
        <v>1356</v>
      </c>
      <c r="C215" s="161" t="s">
        <v>292</v>
      </c>
      <c r="D215" s="162">
        <v>16</v>
      </c>
      <c r="E215" s="162">
        <v>7</v>
      </c>
      <c r="F215" s="162">
        <v>9</v>
      </c>
      <c r="G215" s="165"/>
      <c r="H215" s="165"/>
      <c r="I215" s="165"/>
      <c r="J215" s="165"/>
      <c r="K215" s="165"/>
      <c r="L215" s="165"/>
      <c r="M215" s="165"/>
      <c r="N215" s="165"/>
      <c r="O215" s="165"/>
      <c r="P215" s="165"/>
      <c r="Q215" s="165"/>
      <c r="R215" s="165"/>
      <c r="S215" s="165"/>
      <c r="T215" s="165"/>
      <c r="U215" s="165"/>
      <c r="V215" s="165"/>
      <c r="W215" s="165"/>
    </row>
    <row r="216" spans="1:23" s="158" customFormat="1" ht="15.75" x14ac:dyDescent="0.25">
      <c r="A216" s="165"/>
      <c r="B216" s="161" t="s">
        <v>1357</v>
      </c>
      <c r="C216" s="161" t="s">
        <v>472</v>
      </c>
      <c r="D216" s="162">
        <v>4</v>
      </c>
      <c r="E216" s="162">
        <v>2</v>
      </c>
      <c r="F216" s="162">
        <v>2</v>
      </c>
      <c r="G216" s="165"/>
      <c r="H216" s="165"/>
      <c r="I216" s="165"/>
      <c r="J216" s="165"/>
      <c r="K216" s="165"/>
      <c r="L216" s="165"/>
      <c r="M216" s="165"/>
      <c r="N216" s="165"/>
      <c r="O216" s="165"/>
      <c r="P216" s="165"/>
      <c r="Q216" s="165"/>
      <c r="R216" s="165"/>
      <c r="S216" s="165"/>
      <c r="T216" s="165"/>
      <c r="U216" s="165"/>
      <c r="V216" s="165"/>
      <c r="W216" s="165"/>
    </row>
    <row r="217" spans="1:23" s="158" customFormat="1" ht="15.75" x14ac:dyDescent="0.25">
      <c r="A217" s="165"/>
      <c r="B217" s="167" t="s">
        <v>1358</v>
      </c>
      <c r="C217" s="159" t="s">
        <v>62</v>
      </c>
      <c r="D217" s="160">
        <v>5324</v>
      </c>
      <c r="E217" s="160">
        <v>2158</v>
      </c>
      <c r="F217" s="160">
        <v>3166</v>
      </c>
      <c r="G217" s="165"/>
      <c r="H217" s="165"/>
      <c r="I217" s="165"/>
      <c r="J217" s="165"/>
      <c r="K217" s="165"/>
      <c r="L217" s="165"/>
      <c r="M217" s="165"/>
      <c r="N217" s="165"/>
      <c r="O217" s="165"/>
      <c r="P217" s="165"/>
      <c r="Q217" s="165"/>
      <c r="R217" s="165"/>
      <c r="S217" s="165"/>
      <c r="T217" s="165"/>
      <c r="U217" s="165"/>
      <c r="V217" s="165"/>
      <c r="W217" s="165"/>
    </row>
    <row r="218" spans="1:23" s="158" customFormat="1" ht="15.75" x14ac:dyDescent="0.25">
      <c r="A218" s="165"/>
      <c r="B218" s="161" t="s">
        <v>1359</v>
      </c>
      <c r="C218" s="161" t="s">
        <v>473</v>
      </c>
      <c r="D218" s="162">
        <v>443</v>
      </c>
      <c r="E218" s="162">
        <v>178</v>
      </c>
      <c r="F218" s="162">
        <v>265</v>
      </c>
      <c r="G218" s="165"/>
      <c r="H218" s="165"/>
      <c r="I218" s="165"/>
      <c r="J218" s="165"/>
      <c r="K218" s="165"/>
      <c r="L218" s="165"/>
      <c r="M218" s="165"/>
      <c r="N218" s="165"/>
      <c r="O218" s="165"/>
      <c r="P218" s="165"/>
      <c r="Q218" s="165"/>
      <c r="R218" s="165"/>
      <c r="S218" s="165"/>
      <c r="T218" s="165"/>
      <c r="U218" s="165"/>
      <c r="V218" s="165"/>
      <c r="W218" s="165"/>
    </row>
    <row r="219" spans="1:23" s="158" customFormat="1" ht="15.75" x14ac:dyDescent="0.25">
      <c r="A219" s="165"/>
      <c r="B219" s="161" t="s">
        <v>1360</v>
      </c>
      <c r="C219" s="161" t="s">
        <v>474</v>
      </c>
      <c r="D219" s="162">
        <v>1</v>
      </c>
      <c r="E219" s="162">
        <v>0</v>
      </c>
      <c r="F219" s="162">
        <v>1</v>
      </c>
      <c r="G219" s="165"/>
      <c r="H219" s="165"/>
      <c r="I219" s="165"/>
      <c r="J219" s="165"/>
      <c r="K219" s="165"/>
      <c r="L219" s="165"/>
      <c r="M219" s="165"/>
      <c r="N219" s="165"/>
      <c r="O219" s="165"/>
      <c r="P219" s="165"/>
      <c r="Q219" s="165"/>
      <c r="R219" s="165"/>
      <c r="S219" s="165"/>
      <c r="T219" s="165"/>
      <c r="U219" s="165"/>
      <c r="V219" s="165"/>
      <c r="W219" s="165"/>
    </row>
    <row r="220" spans="1:23" s="158" customFormat="1" ht="15.75" x14ac:dyDescent="0.25">
      <c r="A220" s="165"/>
      <c r="B220" s="161" t="s">
        <v>1361</v>
      </c>
      <c r="C220" s="161" t="s">
        <v>477</v>
      </c>
      <c r="D220" s="162">
        <v>3</v>
      </c>
      <c r="E220" s="162">
        <v>2</v>
      </c>
      <c r="F220" s="162">
        <v>1</v>
      </c>
      <c r="G220" s="165"/>
      <c r="H220" s="165"/>
      <c r="I220" s="165"/>
      <c r="J220" s="165"/>
      <c r="K220" s="165"/>
      <c r="L220" s="165"/>
      <c r="M220" s="165"/>
      <c r="N220" s="165"/>
      <c r="O220" s="165"/>
      <c r="P220" s="165"/>
      <c r="Q220" s="165"/>
      <c r="R220" s="165"/>
      <c r="S220" s="165"/>
      <c r="T220" s="165"/>
      <c r="U220" s="165"/>
      <c r="V220" s="165"/>
      <c r="W220" s="165"/>
    </row>
    <row r="221" spans="1:23" s="158" customFormat="1" ht="15.75" x14ac:dyDescent="0.25">
      <c r="A221" s="165"/>
      <c r="B221" s="161" t="s">
        <v>1362</v>
      </c>
      <c r="C221" s="161" t="s">
        <v>956</v>
      </c>
      <c r="D221" s="162">
        <v>63</v>
      </c>
      <c r="E221" s="162">
        <v>29</v>
      </c>
      <c r="F221" s="162">
        <v>34</v>
      </c>
      <c r="G221" s="165"/>
      <c r="H221" s="165"/>
      <c r="I221" s="165"/>
      <c r="J221" s="165"/>
      <c r="K221" s="165"/>
      <c r="L221" s="165"/>
      <c r="M221" s="165"/>
      <c r="N221" s="165"/>
      <c r="O221" s="165"/>
      <c r="P221" s="165"/>
      <c r="Q221" s="165"/>
      <c r="R221" s="165"/>
      <c r="S221" s="165"/>
      <c r="T221" s="165"/>
      <c r="U221" s="165"/>
      <c r="V221" s="165"/>
      <c r="W221" s="165"/>
    </row>
    <row r="222" spans="1:23" s="158" customFormat="1" ht="15.75" x14ac:dyDescent="0.25">
      <c r="A222" s="165"/>
      <c r="B222" s="161" t="s">
        <v>1363</v>
      </c>
      <c r="C222" s="161" t="s">
        <v>142</v>
      </c>
      <c r="D222" s="162">
        <v>7</v>
      </c>
      <c r="E222" s="162">
        <v>4</v>
      </c>
      <c r="F222" s="162">
        <v>3</v>
      </c>
      <c r="G222" s="165"/>
      <c r="H222" s="165"/>
      <c r="I222" s="165"/>
      <c r="J222" s="165"/>
      <c r="K222" s="165"/>
      <c r="L222" s="165"/>
      <c r="M222" s="165"/>
      <c r="N222" s="165"/>
      <c r="O222" s="165"/>
      <c r="P222" s="165"/>
      <c r="Q222" s="165"/>
      <c r="R222" s="165"/>
      <c r="S222" s="165"/>
      <c r="T222" s="165"/>
      <c r="U222" s="165"/>
      <c r="V222" s="165"/>
      <c r="W222" s="165"/>
    </row>
    <row r="223" spans="1:23" s="158" customFormat="1" ht="15.75" x14ac:dyDescent="0.25">
      <c r="A223" s="165"/>
      <c r="B223" s="161" t="s">
        <v>1364</v>
      </c>
      <c r="C223" s="161" t="s">
        <v>478</v>
      </c>
      <c r="D223" s="162">
        <v>8</v>
      </c>
      <c r="E223" s="162">
        <v>6</v>
      </c>
      <c r="F223" s="162">
        <v>2</v>
      </c>
      <c r="G223" s="165"/>
      <c r="H223" s="165"/>
      <c r="I223" s="165"/>
      <c r="J223" s="165"/>
      <c r="K223" s="165"/>
      <c r="L223" s="165"/>
      <c r="M223" s="165"/>
      <c r="N223" s="165"/>
      <c r="O223" s="165"/>
      <c r="P223" s="165"/>
      <c r="Q223" s="165"/>
      <c r="R223" s="165"/>
      <c r="S223" s="165"/>
      <c r="T223" s="165"/>
      <c r="U223" s="165"/>
      <c r="V223" s="165"/>
      <c r="W223" s="165"/>
    </row>
    <row r="224" spans="1:23" s="158" customFormat="1" ht="15.75" x14ac:dyDescent="0.25">
      <c r="A224" s="165"/>
      <c r="B224" s="161" t="s">
        <v>1365</v>
      </c>
      <c r="C224" s="161" t="s">
        <v>479</v>
      </c>
      <c r="D224" s="162">
        <v>1</v>
      </c>
      <c r="E224" s="162">
        <v>0</v>
      </c>
      <c r="F224" s="162">
        <v>1</v>
      </c>
      <c r="G224" s="165"/>
      <c r="H224" s="165"/>
      <c r="I224" s="165"/>
      <c r="J224" s="165"/>
      <c r="K224" s="165"/>
      <c r="L224" s="165"/>
      <c r="M224" s="165"/>
      <c r="N224" s="165"/>
      <c r="O224" s="165"/>
      <c r="P224" s="165"/>
      <c r="Q224" s="165"/>
      <c r="R224" s="165"/>
      <c r="S224" s="165"/>
      <c r="T224" s="165"/>
      <c r="U224" s="165"/>
      <c r="V224" s="165"/>
      <c r="W224" s="165"/>
    </row>
    <row r="225" spans="1:23" s="158" customFormat="1" ht="15.75" x14ac:dyDescent="0.25">
      <c r="A225" s="165"/>
      <c r="B225" s="161" t="s">
        <v>1366</v>
      </c>
      <c r="C225" s="161" t="s">
        <v>480</v>
      </c>
      <c r="D225" s="162">
        <v>7</v>
      </c>
      <c r="E225" s="162">
        <v>7</v>
      </c>
      <c r="F225" s="162">
        <v>0</v>
      </c>
      <c r="G225" s="165"/>
      <c r="H225" s="165"/>
      <c r="I225" s="165"/>
      <c r="J225" s="165"/>
      <c r="K225" s="165"/>
      <c r="L225" s="165"/>
      <c r="M225" s="165"/>
      <c r="N225" s="165"/>
      <c r="O225" s="165"/>
      <c r="P225" s="165"/>
      <c r="Q225" s="165"/>
      <c r="R225" s="165"/>
      <c r="S225" s="165"/>
      <c r="T225" s="165"/>
      <c r="U225" s="165"/>
      <c r="V225" s="165"/>
      <c r="W225" s="165"/>
    </row>
    <row r="226" spans="1:23" s="158" customFormat="1" ht="15.75" x14ac:dyDescent="0.25">
      <c r="A226" s="165"/>
      <c r="B226" s="161" t="s">
        <v>1367</v>
      </c>
      <c r="C226" s="161" t="s">
        <v>21</v>
      </c>
      <c r="D226" s="162">
        <v>2</v>
      </c>
      <c r="E226" s="162">
        <v>0</v>
      </c>
      <c r="F226" s="162">
        <v>2</v>
      </c>
      <c r="G226" s="165"/>
      <c r="H226" s="165"/>
      <c r="I226" s="165"/>
      <c r="J226" s="165"/>
      <c r="K226" s="165"/>
      <c r="L226" s="165"/>
      <c r="M226" s="165"/>
      <c r="N226" s="165"/>
      <c r="O226" s="165"/>
      <c r="P226" s="165"/>
      <c r="Q226" s="165"/>
      <c r="R226" s="165"/>
      <c r="S226" s="165"/>
      <c r="T226" s="165"/>
      <c r="U226" s="165"/>
      <c r="V226" s="165"/>
      <c r="W226" s="165"/>
    </row>
    <row r="227" spans="1:23" s="158" customFormat="1" ht="15.75" x14ac:dyDescent="0.25">
      <c r="A227" s="165"/>
      <c r="B227" s="161" t="s">
        <v>1368</v>
      </c>
      <c r="C227" s="161" t="s">
        <v>482</v>
      </c>
      <c r="D227" s="162">
        <v>3</v>
      </c>
      <c r="E227" s="162">
        <v>2</v>
      </c>
      <c r="F227" s="162">
        <v>1</v>
      </c>
      <c r="G227" s="165"/>
      <c r="H227" s="165"/>
      <c r="I227" s="165"/>
      <c r="J227" s="165"/>
      <c r="K227" s="165"/>
      <c r="L227" s="165"/>
      <c r="M227" s="165"/>
      <c r="N227" s="165"/>
      <c r="O227" s="165"/>
      <c r="P227" s="165"/>
      <c r="Q227" s="165"/>
      <c r="R227" s="165"/>
      <c r="S227" s="165"/>
      <c r="T227" s="165"/>
      <c r="U227" s="165"/>
      <c r="V227" s="165"/>
      <c r="W227" s="165"/>
    </row>
    <row r="228" spans="1:23" s="158" customFormat="1" ht="15.75" x14ac:dyDescent="0.25">
      <c r="A228" s="165"/>
      <c r="B228" s="161" t="s">
        <v>1369</v>
      </c>
      <c r="C228" s="161" t="s">
        <v>933</v>
      </c>
      <c r="D228" s="162">
        <v>1</v>
      </c>
      <c r="E228" s="162">
        <v>0</v>
      </c>
      <c r="F228" s="162">
        <v>1</v>
      </c>
      <c r="G228" s="165"/>
      <c r="H228" s="165"/>
      <c r="I228" s="165"/>
      <c r="J228" s="165"/>
      <c r="K228" s="165"/>
      <c r="L228" s="165"/>
      <c r="M228" s="165"/>
      <c r="N228" s="165"/>
      <c r="O228" s="165"/>
      <c r="P228" s="165"/>
      <c r="Q228" s="165"/>
      <c r="R228" s="165"/>
      <c r="S228" s="165"/>
      <c r="T228" s="165"/>
      <c r="U228" s="165"/>
      <c r="V228" s="165"/>
      <c r="W228" s="165"/>
    </row>
    <row r="229" spans="1:23" s="158" customFormat="1" ht="15.75" x14ac:dyDescent="0.25">
      <c r="A229" s="165"/>
      <c r="B229" s="161" t="s">
        <v>1370</v>
      </c>
      <c r="C229" s="161" t="s">
        <v>900</v>
      </c>
      <c r="D229" s="162">
        <v>2</v>
      </c>
      <c r="E229" s="162">
        <v>1</v>
      </c>
      <c r="F229" s="162">
        <v>1</v>
      </c>
      <c r="G229" s="165"/>
      <c r="H229" s="165"/>
      <c r="I229" s="165"/>
      <c r="J229" s="165"/>
      <c r="K229" s="165"/>
      <c r="L229" s="165"/>
      <c r="M229" s="165"/>
      <c r="N229" s="165"/>
      <c r="O229" s="165"/>
      <c r="P229" s="165"/>
      <c r="Q229" s="165"/>
      <c r="R229" s="165"/>
      <c r="S229" s="165"/>
      <c r="T229" s="165"/>
      <c r="U229" s="165"/>
      <c r="V229" s="165"/>
      <c r="W229" s="165"/>
    </row>
    <row r="230" spans="1:23" s="158" customFormat="1" ht="15.75" x14ac:dyDescent="0.25">
      <c r="A230" s="165"/>
      <c r="B230" s="161" t="s">
        <v>1371</v>
      </c>
      <c r="C230" s="161" t="s">
        <v>985</v>
      </c>
      <c r="D230" s="162">
        <v>1</v>
      </c>
      <c r="E230" s="162">
        <v>0</v>
      </c>
      <c r="F230" s="162">
        <v>1</v>
      </c>
      <c r="G230" s="165"/>
      <c r="H230" s="165"/>
      <c r="I230" s="165"/>
      <c r="J230" s="165"/>
      <c r="K230" s="165"/>
      <c r="L230" s="165"/>
      <c r="M230" s="165"/>
      <c r="N230" s="165"/>
      <c r="O230" s="165"/>
      <c r="P230" s="165"/>
      <c r="Q230" s="165"/>
      <c r="R230" s="165"/>
      <c r="S230" s="165"/>
      <c r="T230" s="165"/>
      <c r="U230" s="165"/>
      <c r="V230" s="165"/>
      <c r="W230" s="165"/>
    </row>
    <row r="231" spans="1:23" s="158" customFormat="1" ht="15.75" x14ac:dyDescent="0.25">
      <c r="A231" s="165"/>
      <c r="B231" s="161" t="s">
        <v>1372</v>
      </c>
      <c r="C231" s="161" t="s">
        <v>485</v>
      </c>
      <c r="D231" s="162">
        <v>3</v>
      </c>
      <c r="E231" s="162">
        <v>2</v>
      </c>
      <c r="F231" s="162">
        <v>1</v>
      </c>
      <c r="G231" s="165"/>
      <c r="H231" s="165"/>
      <c r="I231" s="165"/>
      <c r="J231" s="165"/>
      <c r="K231" s="165"/>
      <c r="L231" s="165"/>
      <c r="M231" s="165"/>
      <c r="N231" s="165"/>
      <c r="O231" s="165"/>
      <c r="P231" s="165"/>
      <c r="Q231" s="165"/>
      <c r="R231" s="165"/>
      <c r="S231" s="165"/>
      <c r="T231" s="165"/>
      <c r="U231" s="165"/>
      <c r="V231" s="165"/>
      <c r="W231" s="165"/>
    </row>
    <row r="232" spans="1:23" s="158" customFormat="1" ht="15.75" x14ac:dyDescent="0.25">
      <c r="A232" s="165"/>
      <c r="B232" s="161" t="s">
        <v>1373</v>
      </c>
      <c r="C232" s="161" t="s">
        <v>251</v>
      </c>
      <c r="D232" s="162">
        <v>1</v>
      </c>
      <c r="E232" s="162">
        <v>0</v>
      </c>
      <c r="F232" s="162">
        <v>1</v>
      </c>
      <c r="G232" s="165"/>
      <c r="H232" s="165"/>
      <c r="I232" s="165"/>
      <c r="J232" s="165"/>
      <c r="K232" s="165"/>
      <c r="L232" s="165"/>
      <c r="M232" s="165"/>
      <c r="N232" s="165"/>
      <c r="O232" s="165"/>
      <c r="P232" s="165"/>
      <c r="Q232" s="165"/>
      <c r="R232" s="165"/>
      <c r="S232" s="165"/>
      <c r="T232" s="165"/>
      <c r="U232" s="165"/>
      <c r="V232" s="165"/>
      <c r="W232" s="165"/>
    </row>
    <row r="233" spans="1:23" s="158" customFormat="1" ht="15.75" x14ac:dyDescent="0.25">
      <c r="A233" s="165"/>
      <c r="B233" s="161" t="s">
        <v>1374</v>
      </c>
      <c r="C233" s="161" t="s">
        <v>486</v>
      </c>
      <c r="D233" s="162">
        <v>100</v>
      </c>
      <c r="E233" s="162">
        <v>49</v>
      </c>
      <c r="F233" s="162">
        <v>51</v>
      </c>
      <c r="G233" s="165"/>
      <c r="H233" s="165"/>
      <c r="I233" s="165"/>
      <c r="J233" s="165"/>
      <c r="K233" s="165"/>
      <c r="L233" s="165"/>
      <c r="M233" s="165"/>
      <c r="N233" s="165"/>
      <c r="O233" s="165"/>
      <c r="P233" s="165"/>
      <c r="Q233" s="165"/>
      <c r="R233" s="165"/>
      <c r="S233" s="165"/>
      <c r="T233" s="165"/>
      <c r="U233" s="165"/>
      <c r="V233" s="165"/>
      <c r="W233" s="165"/>
    </row>
    <row r="234" spans="1:23" s="158" customFormat="1" ht="15.75" x14ac:dyDescent="0.25">
      <c r="A234" s="165"/>
      <c r="B234" s="161" t="s">
        <v>1375</v>
      </c>
      <c r="C234" s="161" t="s">
        <v>487</v>
      </c>
      <c r="D234" s="162">
        <v>123</v>
      </c>
      <c r="E234" s="162">
        <v>103</v>
      </c>
      <c r="F234" s="162">
        <v>20</v>
      </c>
      <c r="G234" s="165"/>
      <c r="H234" s="165"/>
      <c r="I234" s="165"/>
      <c r="J234" s="165"/>
      <c r="K234" s="165"/>
      <c r="L234" s="165"/>
      <c r="M234" s="165"/>
      <c r="N234" s="165"/>
      <c r="O234" s="165"/>
      <c r="P234" s="165"/>
      <c r="Q234" s="165"/>
      <c r="R234" s="165"/>
      <c r="S234" s="165"/>
      <c r="T234" s="165"/>
      <c r="U234" s="165"/>
      <c r="V234" s="165"/>
      <c r="W234" s="165"/>
    </row>
    <row r="235" spans="1:23" s="158" customFormat="1" ht="15.75" x14ac:dyDescent="0.25">
      <c r="A235" s="165"/>
      <c r="B235" s="161" t="s">
        <v>1376</v>
      </c>
      <c r="C235" s="161" t="s">
        <v>488</v>
      </c>
      <c r="D235" s="162">
        <v>4</v>
      </c>
      <c r="E235" s="162">
        <v>1</v>
      </c>
      <c r="F235" s="162">
        <v>3</v>
      </c>
      <c r="G235" s="165"/>
      <c r="H235" s="165"/>
      <c r="I235" s="165"/>
      <c r="J235" s="165"/>
      <c r="K235" s="165"/>
      <c r="L235" s="165"/>
      <c r="M235" s="165"/>
      <c r="N235" s="165"/>
      <c r="O235" s="165"/>
      <c r="P235" s="165"/>
      <c r="Q235" s="165"/>
      <c r="R235" s="165"/>
      <c r="S235" s="165"/>
      <c r="T235" s="165"/>
      <c r="U235" s="165"/>
      <c r="V235" s="165"/>
      <c r="W235" s="165"/>
    </row>
    <row r="236" spans="1:23" s="158" customFormat="1" ht="15.75" x14ac:dyDescent="0.25">
      <c r="A236" s="165"/>
      <c r="B236" s="161" t="s">
        <v>1377</v>
      </c>
      <c r="C236" s="161" t="s">
        <v>1043</v>
      </c>
      <c r="D236" s="162">
        <v>2</v>
      </c>
      <c r="E236" s="162">
        <v>2</v>
      </c>
      <c r="F236" s="162">
        <v>0</v>
      </c>
      <c r="G236" s="165"/>
      <c r="H236" s="165"/>
      <c r="I236" s="165"/>
      <c r="J236" s="165"/>
      <c r="K236" s="165"/>
      <c r="L236" s="165"/>
      <c r="M236" s="165"/>
      <c r="N236" s="165"/>
      <c r="O236" s="165"/>
      <c r="P236" s="165"/>
      <c r="Q236" s="165"/>
      <c r="R236" s="165"/>
      <c r="S236" s="165"/>
      <c r="T236" s="165"/>
      <c r="U236" s="165"/>
      <c r="V236" s="165"/>
      <c r="W236" s="165"/>
    </row>
    <row r="237" spans="1:23" s="158" customFormat="1" ht="15.75" x14ac:dyDescent="0.25">
      <c r="A237" s="165"/>
      <c r="B237" s="161" t="s">
        <v>1378</v>
      </c>
      <c r="C237" s="161" t="s">
        <v>490</v>
      </c>
      <c r="D237" s="162">
        <v>13</v>
      </c>
      <c r="E237" s="162">
        <v>10</v>
      </c>
      <c r="F237" s="162">
        <v>3</v>
      </c>
      <c r="G237" s="165"/>
      <c r="H237" s="165"/>
      <c r="I237" s="165"/>
      <c r="J237" s="165"/>
      <c r="K237" s="165"/>
      <c r="L237" s="165"/>
      <c r="M237" s="165"/>
      <c r="N237" s="165"/>
      <c r="O237" s="165"/>
      <c r="P237" s="165"/>
      <c r="Q237" s="165"/>
      <c r="R237" s="165"/>
      <c r="S237" s="165"/>
      <c r="T237" s="165"/>
      <c r="U237" s="165"/>
      <c r="V237" s="165"/>
      <c r="W237" s="165"/>
    </row>
    <row r="238" spans="1:23" s="158" customFormat="1" ht="15.75" x14ac:dyDescent="0.25">
      <c r="A238" s="165"/>
      <c r="B238" s="161" t="s">
        <v>1379</v>
      </c>
      <c r="C238" s="161" t="s">
        <v>491</v>
      </c>
      <c r="D238" s="162">
        <v>1</v>
      </c>
      <c r="E238" s="162">
        <v>1</v>
      </c>
      <c r="F238" s="162">
        <v>0</v>
      </c>
      <c r="G238" s="165"/>
      <c r="H238" s="165"/>
      <c r="I238" s="165"/>
      <c r="J238" s="165"/>
      <c r="K238" s="165"/>
      <c r="L238" s="165"/>
      <c r="M238" s="165"/>
      <c r="N238" s="165"/>
      <c r="O238" s="165"/>
      <c r="P238" s="165"/>
      <c r="Q238" s="165"/>
      <c r="R238" s="165"/>
      <c r="S238" s="165"/>
      <c r="T238" s="165"/>
      <c r="U238" s="165"/>
      <c r="V238" s="165"/>
      <c r="W238" s="165"/>
    </row>
    <row r="239" spans="1:23" s="158" customFormat="1" ht="15.75" x14ac:dyDescent="0.25">
      <c r="A239" s="165"/>
      <c r="B239" s="161" t="s">
        <v>1380</v>
      </c>
      <c r="C239" s="161" t="s">
        <v>492</v>
      </c>
      <c r="D239" s="162">
        <v>1</v>
      </c>
      <c r="E239" s="162">
        <v>1</v>
      </c>
      <c r="F239" s="162">
        <v>0</v>
      </c>
      <c r="G239" s="165"/>
      <c r="H239" s="165"/>
      <c r="I239" s="165"/>
      <c r="J239" s="165"/>
      <c r="K239" s="165"/>
      <c r="L239" s="165"/>
      <c r="M239" s="165"/>
      <c r="N239" s="165"/>
      <c r="O239" s="165"/>
      <c r="P239" s="165"/>
      <c r="Q239" s="165"/>
      <c r="R239" s="165"/>
      <c r="S239" s="165"/>
      <c r="T239" s="165"/>
      <c r="U239" s="165"/>
      <c r="V239" s="165"/>
      <c r="W239" s="165"/>
    </row>
    <row r="240" spans="1:23" s="158" customFormat="1" ht="15.75" x14ac:dyDescent="0.25">
      <c r="A240" s="165"/>
      <c r="B240" s="161" t="s">
        <v>1381</v>
      </c>
      <c r="C240" s="161" t="s">
        <v>955</v>
      </c>
      <c r="D240" s="162">
        <v>2</v>
      </c>
      <c r="E240" s="162">
        <v>1</v>
      </c>
      <c r="F240" s="162">
        <v>1</v>
      </c>
      <c r="G240" s="165"/>
      <c r="H240" s="165"/>
      <c r="I240" s="165"/>
      <c r="J240" s="165"/>
      <c r="K240" s="165"/>
      <c r="L240" s="165"/>
      <c r="M240" s="165"/>
      <c r="N240" s="165"/>
      <c r="O240" s="165"/>
      <c r="P240" s="165"/>
      <c r="Q240" s="165"/>
      <c r="R240" s="165"/>
      <c r="S240" s="165"/>
      <c r="T240" s="165"/>
      <c r="U240" s="165"/>
      <c r="V240" s="165"/>
      <c r="W240" s="165"/>
    </row>
    <row r="241" spans="1:23" s="158" customFormat="1" ht="15.75" x14ac:dyDescent="0.25">
      <c r="A241" s="165"/>
      <c r="B241" s="161" t="s">
        <v>1382</v>
      </c>
      <c r="C241" s="161" t="s">
        <v>493</v>
      </c>
      <c r="D241" s="162">
        <v>90</v>
      </c>
      <c r="E241" s="162">
        <v>48</v>
      </c>
      <c r="F241" s="162">
        <v>42</v>
      </c>
      <c r="G241" s="165"/>
      <c r="H241" s="165"/>
      <c r="I241" s="165"/>
      <c r="J241" s="165"/>
      <c r="K241" s="165"/>
      <c r="L241" s="165"/>
      <c r="M241" s="165"/>
      <c r="N241" s="165"/>
      <c r="O241" s="165"/>
      <c r="P241" s="165"/>
      <c r="Q241" s="165"/>
      <c r="R241" s="165"/>
      <c r="S241" s="165"/>
      <c r="T241" s="165"/>
      <c r="U241" s="165"/>
      <c r="V241" s="165"/>
      <c r="W241" s="165"/>
    </row>
    <row r="242" spans="1:23" s="158" customFormat="1" ht="15.75" x14ac:dyDescent="0.25">
      <c r="A242" s="165"/>
      <c r="B242" s="161" t="s">
        <v>1383</v>
      </c>
      <c r="C242" s="161" t="s">
        <v>984</v>
      </c>
      <c r="D242" s="162">
        <v>22</v>
      </c>
      <c r="E242" s="162">
        <v>14</v>
      </c>
      <c r="F242" s="162">
        <v>8</v>
      </c>
      <c r="G242" s="165"/>
      <c r="H242" s="165"/>
      <c r="I242" s="165"/>
      <c r="J242" s="165"/>
      <c r="K242" s="165"/>
      <c r="L242" s="165"/>
      <c r="M242" s="165"/>
      <c r="N242" s="165"/>
      <c r="O242" s="165"/>
      <c r="P242" s="165"/>
      <c r="Q242" s="165"/>
      <c r="R242" s="165"/>
      <c r="S242" s="165"/>
      <c r="T242" s="165"/>
      <c r="U242" s="165"/>
      <c r="V242" s="165"/>
      <c r="W242" s="165"/>
    </row>
    <row r="243" spans="1:23" s="158" customFormat="1" ht="15.75" x14ac:dyDescent="0.25">
      <c r="A243" s="165"/>
      <c r="B243" s="161" t="s">
        <v>1384</v>
      </c>
      <c r="C243" s="161" t="s">
        <v>494</v>
      </c>
      <c r="D243" s="162">
        <v>17</v>
      </c>
      <c r="E243" s="162">
        <v>9</v>
      </c>
      <c r="F243" s="162">
        <v>8</v>
      </c>
      <c r="G243" s="165"/>
      <c r="H243" s="165"/>
      <c r="I243" s="165"/>
      <c r="J243" s="165"/>
      <c r="K243" s="165"/>
      <c r="L243" s="165"/>
      <c r="M243" s="165"/>
      <c r="N243" s="165"/>
      <c r="O243" s="165"/>
      <c r="P243" s="165"/>
      <c r="Q243" s="165"/>
      <c r="R243" s="165"/>
      <c r="S243" s="165"/>
      <c r="T243" s="165"/>
      <c r="U243" s="165"/>
      <c r="V243" s="165"/>
      <c r="W243" s="165"/>
    </row>
    <row r="244" spans="1:23" s="158" customFormat="1" ht="15.75" x14ac:dyDescent="0.25">
      <c r="A244" s="165"/>
      <c r="B244" s="161" t="s">
        <v>1385</v>
      </c>
      <c r="C244" s="161" t="s">
        <v>1041</v>
      </c>
      <c r="D244" s="162">
        <v>1</v>
      </c>
      <c r="E244" s="162">
        <v>1</v>
      </c>
      <c r="F244" s="162">
        <v>0</v>
      </c>
      <c r="G244" s="165"/>
      <c r="H244" s="165"/>
      <c r="I244" s="165"/>
      <c r="J244" s="165"/>
      <c r="K244" s="165"/>
      <c r="L244" s="165"/>
      <c r="M244" s="165"/>
      <c r="N244" s="165"/>
      <c r="O244" s="165"/>
      <c r="P244" s="165"/>
      <c r="Q244" s="165"/>
      <c r="R244" s="165"/>
      <c r="S244" s="165"/>
      <c r="T244" s="165"/>
      <c r="U244" s="165"/>
      <c r="V244" s="165"/>
      <c r="W244" s="165"/>
    </row>
    <row r="245" spans="1:23" s="158" customFormat="1" ht="15.75" x14ac:dyDescent="0.25">
      <c r="A245" s="165"/>
      <c r="B245" s="161" t="s">
        <v>1386</v>
      </c>
      <c r="C245" s="161" t="s">
        <v>495</v>
      </c>
      <c r="D245" s="162">
        <v>55</v>
      </c>
      <c r="E245" s="162">
        <v>27</v>
      </c>
      <c r="F245" s="162">
        <v>28</v>
      </c>
      <c r="G245" s="165"/>
      <c r="H245" s="165"/>
      <c r="I245" s="165"/>
      <c r="J245" s="165"/>
      <c r="K245" s="165"/>
      <c r="L245" s="165"/>
      <c r="M245" s="165"/>
      <c r="N245" s="165"/>
      <c r="O245" s="165"/>
      <c r="P245" s="165"/>
      <c r="Q245" s="165"/>
      <c r="R245" s="165"/>
      <c r="S245" s="165"/>
      <c r="T245" s="165"/>
      <c r="U245" s="165"/>
      <c r="V245" s="165"/>
      <c r="W245" s="165"/>
    </row>
    <row r="246" spans="1:23" s="158" customFormat="1" ht="15.75" x14ac:dyDescent="0.25">
      <c r="A246" s="165"/>
      <c r="B246" s="161" t="s">
        <v>1387</v>
      </c>
      <c r="C246" s="161" t="s">
        <v>62</v>
      </c>
      <c r="D246" s="162">
        <v>2</v>
      </c>
      <c r="E246" s="162">
        <v>1</v>
      </c>
      <c r="F246" s="162">
        <v>1</v>
      </c>
      <c r="G246" s="165"/>
      <c r="H246" s="165"/>
      <c r="I246" s="165"/>
      <c r="J246" s="165"/>
      <c r="K246" s="165"/>
      <c r="L246" s="165"/>
      <c r="M246" s="165"/>
      <c r="N246" s="165"/>
      <c r="O246" s="165"/>
      <c r="P246" s="165"/>
      <c r="Q246" s="165"/>
      <c r="R246" s="165"/>
      <c r="S246" s="165"/>
      <c r="T246" s="165"/>
      <c r="U246" s="165"/>
      <c r="V246" s="165"/>
      <c r="W246" s="165"/>
    </row>
    <row r="247" spans="1:23" s="158" customFormat="1" ht="15.75" x14ac:dyDescent="0.25">
      <c r="A247" s="165"/>
      <c r="B247" s="161" t="s">
        <v>1388</v>
      </c>
      <c r="C247" s="161" t="s">
        <v>497</v>
      </c>
      <c r="D247" s="162">
        <v>1</v>
      </c>
      <c r="E247" s="162">
        <v>1</v>
      </c>
      <c r="F247" s="162">
        <v>0</v>
      </c>
      <c r="G247" s="165"/>
      <c r="H247" s="165"/>
      <c r="I247" s="165"/>
      <c r="J247" s="165"/>
      <c r="K247" s="165"/>
      <c r="L247" s="165"/>
      <c r="M247" s="165"/>
      <c r="N247" s="165"/>
      <c r="O247" s="165"/>
      <c r="P247" s="165"/>
      <c r="Q247" s="165"/>
      <c r="R247" s="165"/>
      <c r="S247" s="165"/>
      <c r="T247" s="165"/>
      <c r="U247" s="165"/>
      <c r="V247" s="165"/>
      <c r="W247" s="165"/>
    </row>
    <row r="248" spans="1:23" s="158" customFormat="1" ht="15.75" x14ac:dyDescent="0.25">
      <c r="A248" s="165"/>
      <c r="B248" s="161" t="s">
        <v>1389</v>
      </c>
      <c r="C248" s="161" t="s">
        <v>952</v>
      </c>
      <c r="D248" s="162">
        <v>1</v>
      </c>
      <c r="E248" s="162">
        <v>1</v>
      </c>
      <c r="F248" s="162">
        <v>0</v>
      </c>
      <c r="G248" s="165"/>
      <c r="H248" s="165"/>
      <c r="I248" s="165"/>
      <c r="J248" s="165"/>
      <c r="K248" s="165"/>
      <c r="L248" s="165"/>
      <c r="M248" s="165"/>
      <c r="N248" s="165"/>
      <c r="O248" s="165"/>
      <c r="P248" s="165"/>
      <c r="Q248" s="165"/>
      <c r="R248" s="165"/>
      <c r="S248" s="165"/>
      <c r="T248" s="165"/>
      <c r="U248" s="165"/>
      <c r="V248" s="165"/>
      <c r="W248" s="165"/>
    </row>
    <row r="249" spans="1:23" s="158" customFormat="1" ht="15.75" x14ac:dyDescent="0.25">
      <c r="A249" s="165"/>
      <c r="B249" s="161" t="s">
        <v>1390</v>
      </c>
      <c r="C249" s="161" t="s">
        <v>498</v>
      </c>
      <c r="D249" s="162">
        <v>1</v>
      </c>
      <c r="E249" s="162">
        <v>1</v>
      </c>
      <c r="F249" s="162">
        <v>0</v>
      </c>
      <c r="G249" s="165"/>
      <c r="H249" s="165"/>
      <c r="I249" s="165"/>
      <c r="J249" s="165"/>
      <c r="K249" s="165"/>
      <c r="L249" s="165"/>
      <c r="M249" s="165"/>
      <c r="N249" s="165"/>
      <c r="O249" s="165"/>
      <c r="P249" s="165"/>
      <c r="Q249" s="165"/>
      <c r="R249" s="165"/>
      <c r="S249" s="165"/>
      <c r="T249" s="165"/>
      <c r="U249" s="165"/>
      <c r="V249" s="165"/>
      <c r="W249" s="165"/>
    </row>
    <row r="250" spans="1:23" s="158" customFormat="1" ht="15.75" x14ac:dyDescent="0.25">
      <c r="A250" s="165"/>
      <c r="B250" s="161" t="s">
        <v>1391</v>
      </c>
      <c r="C250" s="161" t="s">
        <v>500</v>
      </c>
      <c r="D250" s="162">
        <v>4</v>
      </c>
      <c r="E250" s="162">
        <v>2</v>
      </c>
      <c r="F250" s="162">
        <v>2</v>
      </c>
      <c r="G250" s="165"/>
      <c r="H250" s="165"/>
      <c r="I250" s="165"/>
      <c r="J250" s="165"/>
      <c r="K250" s="165"/>
      <c r="L250" s="165"/>
      <c r="M250" s="165"/>
      <c r="N250" s="165"/>
      <c r="O250" s="165"/>
      <c r="P250" s="165"/>
      <c r="Q250" s="165"/>
      <c r="R250" s="165"/>
      <c r="S250" s="165"/>
      <c r="T250" s="165"/>
      <c r="U250" s="165"/>
      <c r="V250" s="165"/>
      <c r="W250" s="165"/>
    </row>
    <row r="251" spans="1:23" s="158" customFormat="1" ht="15.75" x14ac:dyDescent="0.25">
      <c r="A251" s="165"/>
      <c r="B251" s="161" t="s">
        <v>1392</v>
      </c>
      <c r="C251" s="161" t="s">
        <v>501</v>
      </c>
      <c r="D251" s="162">
        <v>75</v>
      </c>
      <c r="E251" s="162">
        <v>35</v>
      </c>
      <c r="F251" s="162">
        <v>40</v>
      </c>
      <c r="G251" s="165"/>
      <c r="H251" s="165"/>
      <c r="I251" s="165"/>
      <c r="J251" s="165"/>
      <c r="K251" s="165"/>
      <c r="L251" s="165"/>
      <c r="M251" s="165"/>
      <c r="N251" s="165"/>
      <c r="O251" s="165"/>
      <c r="P251" s="165"/>
      <c r="Q251" s="165"/>
      <c r="R251" s="165"/>
      <c r="S251" s="165"/>
      <c r="T251" s="165"/>
      <c r="U251" s="165"/>
      <c r="V251" s="165"/>
      <c r="W251" s="165"/>
    </row>
    <row r="252" spans="1:23" s="158" customFormat="1" ht="15.75" x14ac:dyDescent="0.25">
      <c r="A252" s="165"/>
      <c r="B252" s="161" t="s">
        <v>1393</v>
      </c>
      <c r="C252" s="161" t="s">
        <v>503</v>
      </c>
      <c r="D252" s="162">
        <v>280</v>
      </c>
      <c r="E252" s="162">
        <v>130</v>
      </c>
      <c r="F252" s="162">
        <v>150</v>
      </c>
      <c r="G252" s="165"/>
      <c r="H252" s="165"/>
      <c r="I252" s="165"/>
      <c r="J252" s="165"/>
      <c r="K252" s="165"/>
      <c r="L252" s="165"/>
      <c r="M252" s="165"/>
      <c r="N252" s="165"/>
      <c r="O252" s="165"/>
      <c r="P252" s="165"/>
      <c r="Q252" s="165"/>
      <c r="R252" s="165"/>
      <c r="S252" s="165"/>
      <c r="T252" s="165"/>
      <c r="U252" s="165"/>
      <c r="V252" s="165"/>
      <c r="W252" s="165"/>
    </row>
    <row r="253" spans="1:23" s="158" customFormat="1" ht="15.75" x14ac:dyDescent="0.25">
      <c r="A253" s="165"/>
      <c r="B253" s="161" t="s">
        <v>1394</v>
      </c>
      <c r="C253" s="161" t="s">
        <v>504</v>
      </c>
      <c r="D253" s="162">
        <v>3</v>
      </c>
      <c r="E253" s="162">
        <v>2</v>
      </c>
      <c r="F253" s="162">
        <v>1</v>
      </c>
      <c r="G253" s="165"/>
      <c r="H253" s="165"/>
      <c r="I253" s="165"/>
      <c r="J253" s="165"/>
      <c r="K253" s="165"/>
      <c r="L253" s="165"/>
      <c r="M253" s="165"/>
      <c r="N253" s="165"/>
      <c r="O253" s="165"/>
      <c r="P253" s="165"/>
      <c r="Q253" s="165"/>
      <c r="R253" s="165"/>
      <c r="S253" s="165"/>
      <c r="T253" s="165"/>
      <c r="U253" s="165"/>
      <c r="V253" s="165"/>
      <c r="W253" s="165"/>
    </row>
    <row r="254" spans="1:23" s="158" customFormat="1" ht="15.75" x14ac:dyDescent="0.25">
      <c r="A254" s="165"/>
      <c r="B254" s="161" t="s">
        <v>1395</v>
      </c>
      <c r="C254" s="161" t="s">
        <v>362</v>
      </c>
      <c r="D254" s="162">
        <v>1</v>
      </c>
      <c r="E254" s="162">
        <v>1</v>
      </c>
      <c r="F254" s="162">
        <v>0</v>
      </c>
      <c r="G254" s="165"/>
      <c r="H254" s="165"/>
      <c r="I254" s="165"/>
      <c r="J254" s="165"/>
      <c r="K254" s="165"/>
      <c r="L254" s="165"/>
      <c r="M254" s="165"/>
      <c r="N254" s="165"/>
      <c r="O254" s="165"/>
      <c r="P254" s="165"/>
      <c r="Q254" s="165"/>
      <c r="R254" s="165"/>
      <c r="S254" s="165"/>
      <c r="T254" s="165"/>
      <c r="U254" s="165"/>
      <c r="V254" s="165"/>
      <c r="W254" s="165"/>
    </row>
    <row r="255" spans="1:23" s="158" customFormat="1" ht="15.75" x14ac:dyDescent="0.25">
      <c r="A255" s="165"/>
      <c r="B255" s="161" t="s">
        <v>1396</v>
      </c>
      <c r="C255" s="161" t="s">
        <v>505</v>
      </c>
      <c r="D255" s="162">
        <v>4</v>
      </c>
      <c r="E255" s="162">
        <v>1</v>
      </c>
      <c r="F255" s="162">
        <v>3</v>
      </c>
      <c r="G255" s="165"/>
      <c r="H255" s="165"/>
      <c r="I255" s="165"/>
      <c r="J255" s="165"/>
      <c r="K255" s="165"/>
      <c r="L255" s="165"/>
      <c r="M255" s="165"/>
      <c r="N255" s="165"/>
      <c r="O255" s="165"/>
      <c r="P255" s="165"/>
      <c r="Q255" s="165"/>
      <c r="R255" s="165"/>
      <c r="S255" s="165"/>
      <c r="T255" s="165"/>
      <c r="U255" s="165"/>
      <c r="V255" s="165"/>
      <c r="W255" s="165"/>
    </row>
    <row r="256" spans="1:23" s="158" customFormat="1" ht="15.75" x14ac:dyDescent="0.25">
      <c r="A256" s="165"/>
      <c r="B256" s="161" t="s">
        <v>1397</v>
      </c>
      <c r="C256" s="161" t="s">
        <v>131</v>
      </c>
      <c r="D256" s="162">
        <v>3143</v>
      </c>
      <c r="E256" s="162">
        <v>1070</v>
      </c>
      <c r="F256" s="162">
        <v>2073</v>
      </c>
      <c r="G256" s="165"/>
      <c r="H256" s="165"/>
      <c r="I256" s="165"/>
      <c r="J256" s="165"/>
      <c r="K256" s="165"/>
      <c r="L256" s="165"/>
      <c r="M256" s="165"/>
      <c r="N256" s="165"/>
      <c r="O256" s="165"/>
      <c r="P256" s="165"/>
      <c r="Q256" s="165"/>
      <c r="R256" s="165"/>
      <c r="S256" s="165"/>
      <c r="T256" s="165"/>
      <c r="U256" s="165"/>
      <c r="V256" s="165"/>
      <c r="W256" s="165"/>
    </row>
    <row r="257" spans="1:23" s="158" customFormat="1" ht="15.75" x14ac:dyDescent="0.25">
      <c r="A257" s="165"/>
      <c r="B257" s="161" t="s">
        <v>1398</v>
      </c>
      <c r="C257" s="161" t="s">
        <v>507</v>
      </c>
      <c r="D257" s="162">
        <v>1</v>
      </c>
      <c r="E257" s="162">
        <v>0</v>
      </c>
      <c r="F257" s="162">
        <v>1</v>
      </c>
      <c r="G257" s="165"/>
      <c r="H257" s="165"/>
      <c r="I257" s="165"/>
      <c r="J257" s="165"/>
      <c r="K257" s="165"/>
      <c r="L257" s="165"/>
      <c r="M257" s="165"/>
      <c r="N257" s="165"/>
      <c r="O257" s="165"/>
      <c r="P257" s="165"/>
      <c r="Q257" s="165"/>
      <c r="R257" s="165"/>
      <c r="S257" s="165"/>
      <c r="T257" s="165"/>
      <c r="U257" s="165"/>
      <c r="V257" s="165"/>
      <c r="W257" s="165"/>
    </row>
    <row r="258" spans="1:23" s="158" customFormat="1" ht="15.75" x14ac:dyDescent="0.25">
      <c r="A258" s="165"/>
      <c r="B258" s="161" t="s">
        <v>1399</v>
      </c>
      <c r="C258" s="161" t="s">
        <v>509</v>
      </c>
      <c r="D258" s="162">
        <v>2</v>
      </c>
      <c r="E258" s="162">
        <v>1</v>
      </c>
      <c r="F258" s="162">
        <v>1</v>
      </c>
      <c r="G258" s="165"/>
      <c r="H258" s="165"/>
      <c r="I258" s="165"/>
      <c r="J258" s="165"/>
      <c r="K258" s="165"/>
      <c r="L258" s="165"/>
      <c r="M258" s="165"/>
      <c r="N258" s="165"/>
      <c r="O258" s="165"/>
      <c r="P258" s="165"/>
      <c r="Q258" s="165"/>
      <c r="R258" s="165"/>
      <c r="S258" s="165"/>
      <c r="T258" s="165"/>
      <c r="U258" s="165"/>
      <c r="V258" s="165"/>
      <c r="W258" s="165"/>
    </row>
    <row r="259" spans="1:23" s="158" customFormat="1" ht="15.75" x14ac:dyDescent="0.25">
      <c r="A259" s="165"/>
      <c r="B259" s="161" t="s">
        <v>1400</v>
      </c>
      <c r="C259" s="161" t="s">
        <v>511</v>
      </c>
      <c r="D259" s="162">
        <v>84</v>
      </c>
      <c r="E259" s="162">
        <v>42</v>
      </c>
      <c r="F259" s="162">
        <v>42</v>
      </c>
      <c r="G259" s="165"/>
      <c r="H259" s="165"/>
      <c r="I259" s="165"/>
      <c r="J259" s="165"/>
      <c r="K259" s="165"/>
      <c r="L259" s="165"/>
      <c r="M259" s="165"/>
      <c r="N259" s="165"/>
      <c r="O259" s="165"/>
      <c r="P259" s="165"/>
      <c r="Q259" s="165"/>
      <c r="R259" s="165"/>
      <c r="S259" s="165"/>
      <c r="T259" s="165"/>
      <c r="U259" s="165"/>
      <c r="V259" s="165"/>
      <c r="W259" s="165"/>
    </row>
    <row r="260" spans="1:23" s="158" customFormat="1" ht="15.75" x14ac:dyDescent="0.25">
      <c r="A260" s="165"/>
      <c r="B260" s="161" t="s">
        <v>1401</v>
      </c>
      <c r="C260" s="161" t="s">
        <v>512</v>
      </c>
      <c r="D260" s="162">
        <v>744</v>
      </c>
      <c r="E260" s="162">
        <v>371</v>
      </c>
      <c r="F260" s="162">
        <v>373</v>
      </c>
      <c r="G260" s="165"/>
      <c r="H260" s="165"/>
      <c r="I260" s="165"/>
      <c r="J260" s="165"/>
      <c r="K260" s="165"/>
      <c r="L260" s="165"/>
      <c r="M260" s="165"/>
      <c r="N260" s="165"/>
      <c r="O260" s="165"/>
      <c r="P260" s="165"/>
      <c r="Q260" s="165"/>
      <c r="R260" s="165"/>
      <c r="S260" s="165"/>
      <c r="T260" s="165"/>
      <c r="U260" s="165"/>
      <c r="V260" s="165"/>
      <c r="W260" s="165"/>
    </row>
    <row r="261" spans="1:23" s="158" customFormat="1" ht="15.75" x14ac:dyDescent="0.25">
      <c r="A261" s="165"/>
      <c r="B261" s="161" t="s">
        <v>1402</v>
      </c>
      <c r="C261" s="161" t="s">
        <v>514</v>
      </c>
      <c r="D261" s="162">
        <v>1</v>
      </c>
      <c r="E261" s="162">
        <v>1</v>
      </c>
      <c r="F261" s="162">
        <v>0</v>
      </c>
      <c r="G261" s="165"/>
      <c r="H261" s="165"/>
      <c r="I261" s="165"/>
      <c r="J261" s="165"/>
      <c r="K261" s="165"/>
      <c r="L261" s="165"/>
      <c r="M261" s="165"/>
      <c r="N261" s="165"/>
      <c r="O261" s="165"/>
      <c r="P261" s="165"/>
      <c r="Q261" s="165"/>
      <c r="R261" s="165"/>
      <c r="S261" s="165"/>
      <c r="T261" s="165"/>
      <c r="U261" s="165"/>
      <c r="V261" s="165"/>
      <c r="W261" s="165"/>
    </row>
    <row r="262" spans="1:23" s="158" customFormat="1" ht="15.75" x14ac:dyDescent="0.25">
      <c r="A262" s="165"/>
      <c r="B262" s="167" t="s">
        <v>1403</v>
      </c>
      <c r="C262" s="159" t="s">
        <v>515</v>
      </c>
      <c r="D262" s="160">
        <v>946</v>
      </c>
      <c r="E262" s="160">
        <v>393</v>
      </c>
      <c r="F262" s="160">
        <v>553</v>
      </c>
      <c r="G262" s="165"/>
      <c r="H262" s="165"/>
      <c r="I262" s="165"/>
      <c r="J262" s="165"/>
      <c r="K262" s="165"/>
      <c r="L262" s="165"/>
      <c r="M262" s="165"/>
      <c r="N262" s="165"/>
      <c r="O262" s="165"/>
      <c r="P262" s="165"/>
      <c r="Q262" s="165"/>
      <c r="R262" s="165"/>
      <c r="S262" s="165"/>
      <c r="T262" s="165"/>
      <c r="U262" s="165"/>
      <c r="V262" s="165"/>
      <c r="W262" s="165"/>
    </row>
    <row r="263" spans="1:23" s="158" customFormat="1" ht="15.75" x14ac:dyDescent="0.25">
      <c r="A263" s="165"/>
      <c r="B263" s="161" t="s">
        <v>1404</v>
      </c>
      <c r="C263" s="161" t="s">
        <v>516</v>
      </c>
      <c r="D263" s="162">
        <v>246</v>
      </c>
      <c r="E263" s="162">
        <v>79</v>
      </c>
      <c r="F263" s="162">
        <v>167</v>
      </c>
      <c r="G263" s="165"/>
      <c r="H263" s="165"/>
      <c r="I263" s="165"/>
      <c r="J263" s="165"/>
      <c r="K263" s="165"/>
      <c r="L263" s="165"/>
      <c r="M263" s="165"/>
      <c r="N263" s="165"/>
      <c r="O263" s="165"/>
      <c r="P263" s="165"/>
      <c r="Q263" s="165"/>
      <c r="R263" s="165"/>
      <c r="S263" s="165"/>
      <c r="T263" s="165"/>
      <c r="U263" s="165"/>
      <c r="V263" s="165"/>
      <c r="W263" s="165"/>
    </row>
    <row r="264" spans="1:23" s="158" customFormat="1" ht="15.75" x14ac:dyDescent="0.25">
      <c r="A264" s="165"/>
      <c r="B264" s="161" t="s">
        <v>1405</v>
      </c>
      <c r="C264" s="161" t="s">
        <v>517</v>
      </c>
      <c r="D264" s="162">
        <v>211</v>
      </c>
      <c r="E264" s="162">
        <v>117</v>
      </c>
      <c r="F264" s="162">
        <v>94</v>
      </c>
      <c r="G264" s="165"/>
      <c r="H264" s="165"/>
      <c r="I264" s="165"/>
      <c r="J264" s="165"/>
      <c r="K264" s="165"/>
      <c r="L264" s="165"/>
      <c r="M264" s="165"/>
      <c r="N264" s="165"/>
      <c r="O264" s="165"/>
      <c r="P264" s="165"/>
      <c r="Q264" s="165"/>
      <c r="R264" s="165"/>
      <c r="S264" s="165"/>
      <c r="T264" s="165"/>
      <c r="U264" s="165"/>
      <c r="V264" s="165"/>
      <c r="W264" s="165"/>
    </row>
    <row r="265" spans="1:23" s="158" customFormat="1" ht="15.75" x14ac:dyDescent="0.25">
      <c r="A265" s="165"/>
      <c r="B265" s="161" t="s">
        <v>1406</v>
      </c>
      <c r="C265" s="161" t="s">
        <v>520</v>
      </c>
      <c r="D265" s="162">
        <v>81</v>
      </c>
      <c r="E265" s="162">
        <v>10</v>
      </c>
      <c r="F265" s="162">
        <v>71</v>
      </c>
      <c r="G265" s="165"/>
      <c r="H265" s="165"/>
      <c r="I265" s="165"/>
      <c r="J265" s="165"/>
      <c r="K265" s="165"/>
      <c r="L265" s="165"/>
      <c r="M265" s="165"/>
      <c r="N265" s="165"/>
      <c r="O265" s="165"/>
      <c r="P265" s="165"/>
      <c r="Q265" s="165"/>
      <c r="R265" s="165"/>
      <c r="S265" s="165"/>
      <c r="T265" s="165"/>
      <c r="U265" s="165"/>
      <c r="V265" s="165"/>
      <c r="W265" s="165"/>
    </row>
    <row r="266" spans="1:23" s="158" customFormat="1" ht="15.75" x14ac:dyDescent="0.25">
      <c r="A266" s="165"/>
      <c r="B266" s="161" t="s">
        <v>1407</v>
      </c>
      <c r="C266" s="161" t="s">
        <v>1040</v>
      </c>
      <c r="D266" s="162">
        <v>31</v>
      </c>
      <c r="E266" s="162">
        <v>20</v>
      </c>
      <c r="F266" s="162">
        <v>11</v>
      </c>
      <c r="G266" s="165"/>
      <c r="H266" s="165"/>
      <c r="I266" s="165"/>
      <c r="J266" s="165"/>
      <c r="K266" s="165"/>
      <c r="L266" s="165"/>
      <c r="M266" s="165"/>
      <c r="N266" s="165"/>
      <c r="O266" s="165"/>
      <c r="P266" s="165"/>
      <c r="Q266" s="165"/>
      <c r="R266" s="165"/>
      <c r="S266" s="165"/>
      <c r="T266" s="165"/>
      <c r="U266" s="165"/>
      <c r="V266" s="165"/>
      <c r="W266" s="165"/>
    </row>
    <row r="267" spans="1:23" s="158" customFormat="1" ht="15.75" x14ac:dyDescent="0.25">
      <c r="A267" s="165"/>
      <c r="B267" s="161" t="s">
        <v>1408</v>
      </c>
      <c r="C267" s="161" t="s">
        <v>524</v>
      </c>
      <c r="D267" s="162">
        <v>25</v>
      </c>
      <c r="E267" s="162">
        <v>10</v>
      </c>
      <c r="F267" s="162">
        <v>15</v>
      </c>
      <c r="G267" s="165"/>
      <c r="H267" s="165"/>
      <c r="I267" s="165"/>
      <c r="J267" s="165"/>
      <c r="K267" s="165"/>
      <c r="L267" s="165"/>
      <c r="M267" s="165"/>
      <c r="N267" s="165"/>
      <c r="O267" s="165"/>
      <c r="P267" s="165"/>
      <c r="Q267" s="165"/>
      <c r="R267" s="165"/>
      <c r="S267" s="165"/>
      <c r="T267" s="165"/>
      <c r="U267" s="165"/>
      <c r="V267" s="165"/>
      <c r="W267" s="165"/>
    </row>
    <row r="268" spans="1:23" s="158" customFormat="1" ht="15.75" x14ac:dyDescent="0.25">
      <c r="A268" s="165"/>
      <c r="B268" s="161" t="s">
        <v>1409</v>
      </c>
      <c r="C268" s="161" t="s">
        <v>527</v>
      </c>
      <c r="D268" s="162">
        <v>48</v>
      </c>
      <c r="E268" s="162">
        <v>16</v>
      </c>
      <c r="F268" s="162">
        <v>32</v>
      </c>
      <c r="G268" s="165"/>
      <c r="H268" s="165"/>
      <c r="I268" s="165"/>
      <c r="J268" s="165"/>
      <c r="K268" s="165"/>
      <c r="L268" s="165"/>
      <c r="M268" s="165"/>
      <c r="N268" s="165"/>
      <c r="O268" s="165"/>
      <c r="P268" s="165"/>
      <c r="Q268" s="165"/>
      <c r="R268" s="165"/>
      <c r="S268" s="165"/>
      <c r="T268" s="165"/>
      <c r="U268" s="165"/>
      <c r="V268" s="165"/>
      <c r="W268" s="165"/>
    </row>
    <row r="269" spans="1:23" s="158" customFormat="1" ht="15.75" x14ac:dyDescent="0.25">
      <c r="A269" s="165"/>
      <c r="B269" s="161" t="s">
        <v>1410</v>
      </c>
      <c r="C269" s="161" t="s">
        <v>842</v>
      </c>
      <c r="D269" s="162">
        <v>130</v>
      </c>
      <c r="E269" s="162">
        <v>73</v>
      </c>
      <c r="F269" s="162">
        <v>57</v>
      </c>
      <c r="G269" s="165"/>
      <c r="H269" s="165"/>
      <c r="I269" s="165"/>
      <c r="J269" s="165"/>
      <c r="K269" s="165"/>
      <c r="L269" s="165"/>
      <c r="M269" s="165"/>
      <c r="N269" s="165"/>
      <c r="O269" s="165"/>
      <c r="P269" s="165"/>
      <c r="Q269" s="165"/>
      <c r="R269" s="165"/>
      <c r="S269" s="165"/>
      <c r="T269" s="165"/>
      <c r="U269" s="165"/>
      <c r="V269" s="165"/>
      <c r="W269" s="165"/>
    </row>
    <row r="270" spans="1:23" s="158" customFormat="1" ht="15.75" x14ac:dyDescent="0.25">
      <c r="A270" s="165"/>
      <c r="B270" s="161" t="s">
        <v>1411</v>
      </c>
      <c r="C270" s="161" t="s">
        <v>531</v>
      </c>
      <c r="D270" s="162">
        <v>92</v>
      </c>
      <c r="E270" s="162">
        <v>24</v>
      </c>
      <c r="F270" s="162">
        <v>68</v>
      </c>
      <c r="G270" s="165"/>
      <c r="H270" s="165"/>
      <c r="I270" s="165"/>
      <c r="J270" s="165"/>
      <c r="K270" s="165"/>
      <c r="L270" s="165"/>
      <c r="M270" s="165"/>
      <c r="N270" s="165"/>
      <c r="O270" s="165"/>
      <c r="P270" s="165"/>
      <c r="Q270" s="165"/>
      <c r="R270" s="165"/>
      <c r="S270" s="165"/>
      <c r="T270" s="165"/>
      <c r="U270" s="165"/>
      <c r="V270" s="165"/>
      <c r="W270" s="165"/>
    </row>
    <row r="271" spans="1:23" s="158" customFormat="1" ht="15.75" x14ac:dyDescent="0.25">
      <c r="A271" s="165"/>
      <c r="B271" s="161" t="s">
        <v>1412</v>
      </c>
      <c r="C271" s="161" t="s">
        <v>846</v>
      </c>
      <c r="D271" s="162">
        <v>2</v>
      </c>
      <c r="E271" s="162">
        <v>0</v>
      </c>
      <c r="F271" s="162">
        <v>2</v>
      </c>
      <c r="G271" s="165"/>
      <c r="H271" s="165"/>
      <c r="I271" s="165"/>
      <c r="J271" s="165"/>
      <c r="K271" s="165"/>
      <c r="L271" s="165"/>
      <c r="M271" s="165"/>
      <c r="N271" s="165"/>
      <c r="O271" s="165"/>
      <c r="P271" s="165"/>
      <c r="Q271" s="165"/>
      <c r="R271" s="165"/>
      <c r="S271" s="165"/>
      <c r="T271" s="165"/>
      <c r="U271" s="165"/>
      <c r="V271" s="165"/>
      <c r="W271" s="165"/>
    </row>
    <row r="272" spans="1:23" s="158" customFormat="1" ht="15.75" x14ac:dyDescent="0.25">
      <c r="A272" s="165"/>
      <c r="B272" s="161" t="s">
        <v>1413</v>
      </c>
      <c r="C272" s="161" t="s">
        <v>534</v>
      </c>
      <c r="D272" s="162">
        <v>5</v>
      </c>
      <c r="E272" s="162">
        <v>2</v>
      </c>
      <c r="F272" s="162">
        <v>3</v>
      </c>
      <c r="G272" s="165"/>
      <c r="H272" s="165"/>
      <c r="I272" s="165"/>
      <c r="J272" s="165"/>
      <c r="K272" s="165"/>
      <c r="L272" s="165"/>
      <c r="M272" s="165"/>
      <c r="N272" s="165"/>
      <c r="O272" s="165"/>
      <c r="P272" s="165"/>
      <c r="Q272" s="165"/>
      <c r="R272" s="165"/>
      <c r="S272" s="165"/>
      <c r="T272" s="165"/>
      <c r="U272" s="165"/>
      <c r="V272" s="165"/>
      <c r="W272" s="165"/>
    </row>
    <row r="273" spans="1:23" s="158" customFormat="1" ht="15.75" x14ac:dyDescent="0.25">
      <c r="A273" s="165"/>
      <c r="B273" s="161" t="s">
        <v>1414</v>
      </c>
      <c r="C273" s="161" t="s">
        <v>535</v>
      </c>
      <c r="D273" s="162">
        <v>75</v>
      </c>
      <c r="E273" s="162">
        <v>42</v>
      </c>
      <c r="F273" s="162">
        <v>33</v>
      </c>
      <c r="G273" s="165"/>
      <c r="H273" s="165"/>
      <c r="I273" s="165"/>
      <c r="J273" s="165"/>
      <c r="K273" s="165"/>
      <c r="L273" s="165"/>
      <c r="M273" s="165"/>
      <c r="N273" s="165"/>
      <c r="O273" s="165"/>
      <c r="P273" s="165"/>
      <c r="Q273" s="165"/>
      <c r="R273" s="165"/>
      <c r="S273" s="165"/>
      <c r="T273" s="165"/>
      <c r="U273" s="165"/>
      <c r="V273" s="165"/>
      <c r="W273" s="165"/>
    </row>
    <row r="274" spans="1:23" s="158" customFormat="1" ht="15.75" x14ac:dyDescent="0.25">
      <c r="A274" s="165"/>
      <c r="B274" s="167" t="s">
        <v>1415</v>
      </c>
      <c r="C274" s="159" t="s">
        <v>537</v>
      </c>
      <c r="D274" s="160">
        <v>25</v>
      </c>
      <c r="E274" s="160">
        <v>14</v>
      </c>
      <c r="F274" s="160">
        <v>11</v>
      </c>
      <c r="G274" s="165"/>
      <c r="H274" s="165"/>
      <c r="I274" s="165"/>
      <c r="J274" s="165"/>
      <c r="K274" s="165"/>
      <c r="L274" s="165"/>
      <c r="M274" s="165"/>
      <c r="N274" s="165"/>
      <c r="O274" s="165"/>
      <c r="P274" s="165"/>
      <c r="Q274" s="165"/>
      <c r="R274" s="165"/>
      <c r="S274" s="165"/>
      <c r="T274" s="165"/>
      <c r="U274" s="165"/>
      <c r="V274" s="165"/>
      <c r="W274" s="165"/>
    </row>
    <row r="275" spans="1:23" s="158" customFormat="1" ht="15.75" x14ac:dyDescent="0.25">
      <c r="A275" s="165"/>
      <c r="B275" s="161" t="s">
        <v>1416</v>
      </c>
      <c r="C275" s="161" t="s">
        <v>538</v>
      </c>
      <c r="D275" s="162">
        <v>4</v>
      </c>
      <c r="E275" s="162">
        <v>1</v>
      </c>
      <c r="F275" s="162">
        <v>3</v>
      </c>
      <c r="G275" s="165"/>
      <c r="H275" s="165"/>
      <c r="I275" s="165"/>
      <c r="J275" s="165"/>
      <c r="K275" s="165"/>
      <c r="L275" s="165"/>
      <c r="M275" s="165"/>
      <c r="N275" s="165"/>
      <c r="O275" s="165"/>
      <c r="P275" s="165"/>
      <c r="Q275" s="165"/>
      <c r="R275" s="165"/>
      <c r="S275" s="165"/>
      <c r="T275" s="165"/>
      <c r="U275" s="165"/>
      <c r="V275" s="165"/>
      <c r="W275" s="165"/>
    </row>
    <row r="276" spans="1:23" s="158" customFormat="1" ht="15.75" x14ac:dyDescent="0.25">
      <c r="A276" s="165"/>
      <c r="B276" s="161" t="s">
        <v>1417</v>
      </c>
      <c r="C276" s="161" t="s">
        <v>539</v>
      </c>
      <c r="D276" s="162">
        <v>18</v>
      </c>
      <c r="E276" s="162">
        <v>12</v>
      </c>
      <c r="F276" s="162">
        <v>6</v>
      </c>
      <c r="G276" s="165"/>
      <c r="H276" s="165"/>
      <c r="I276" s="165"/>
      <c r="J276" s="165"/>
      <c r="K276" s="165"/>
      <c r="L276" s="165"/>
      <c r="M276" s="165"/>
      <c r="N276" s="165"/>
      <c r="O276" s="165"/>
      <c r="P276" s="165"/>
      <c r="Q276" s="165"/>
      <c r="R276" s="165"/>
      <c r="S276" s="165"/>
      <c r="T276" s="165"/>
      <c r="U276" s="165"/>
      <c r="V276" s="165"/>
      <c r="W276" s="165"/>
    </row>
    <row r="277" spans="1:23" s="158" customFormat="1" ht="15.75" x14ac:dyDescent="0.25">
      <c r="A277" s="165"/>
      <c r="B277" s="161" t="s">
        <v>1418</v>
      </c>
      <c r="C277" s="161" t="s">
        <v>540</v>
      </c>
      <c r="D277" s="162">
        <v>2</v>
      </c>
      <c r="E277" s="162">
        <v>0</v>
      </c>
      <c r="F277" s="162">
        <v>2</v>
      </c>
      <c r="G277" s="165"/>
      <c r="H277" s="165"/>
      <c r="I277" s="165"/>
      <c r="J277" s="165"/>
      <c r="K277" s="165"/>
      <c r="L277" s="165"/>
      <c r="M277" s="165"/>
      <c r="N277" s="165"/>
      <c r="O277" s="165"/>
      <c r="P277" s="165"/>
      <c r="Q277" s="165"/>
      <c r="R277" s="165"/>
      <c r="S277" s="165"/>
      <c r="T277" s="165"/>
      <c r="U277" s="165"/>
      <c r="V277" s="165"/>
      <c r="W277" s="165"/>
    </row>
    <row r="278" spans="1:23" s="158" customFormat="1" ht="15.75" x14ac:dyDescent="0.25">
      <c r="A278" s="165"/>
      <c r="B278" s="161" t="s">
        <v>1419</v>
      </c>
      <c r="C278" s="161" t="s">
        <v>544</v>
      </c>
      <c r="D278" s="162">
        <v>1</v>
      </c>
      <c r="E278" s="162">
        <v>1</v>
      </c>
      <c r="F278" s="162">
        <v>0</v>
      </c>
      <c r="G278" s="165"/>
      <c r="H278" s="165"/>
      <c r="I278" s="165"/>
      <c r="J278" s="165"/>
      <c r="K278" s="165"/>
      <c r="L278" s="165"/>
      <c r="M278" s="165"/>
      <c r="N278" s="165"/>
      <c r="O278" s="165"/>
      <c r="P278" s="165"/>
      <c r="Q278" s="165"/>
      <c r="R278" s="165"/>
      <c r="S278" s="165"/>
      <c r="T278" s="165"/>
      <c r="U278" s="165"/>
      <c r="V278" s="165"/>
      <c r="W278" s="165"/>
    </row>
    <row r="279" spans="1:23" s="158" customFormat="1" ht="15.75" x14ac:dyDescent="0.25">
      <c r="A279" s="165"/>
      <c r="B279" s="167" t="s">
        <v>1420</v>
      </c>
      <c r="C279" s="159" t="s">
        <v>226</v>
      </c>
      <c r="D279" s="160">
        <v>421</v>
      </c>
      <c r="E279" s="160">
        <v>260</v>
      </c>
      <c r="F279" s="160">
        <v>161</v>
      </c>
      <c r="G279" s="165"/>
      <c r="H279" s="165"/>
      <c r="I279" s="165"/>
      <c r="J279" s="165"/>
      <c r="K279" s="165"/>
      <c r="L279" s="165"/>
      <c r="M279" s="165"/>
      <c r="N279" s="165"/>
      <c r="O279" s="165"/>
      <c r="P279" s="165"/>
      <c r="Q279" s="165"/>
      <c r="R279" s="165"/>
      <c r="S279" s="165"/>
      <c r="T279" s="165"/>
      <c r="U279" s="165"/>
      <c r="V279" s="165"/>
      <c r="W279" s="165"/>
    </row>
    <row r="280" spans="1:23" s="158" customFormat="1" ht="15.75" x14ac:dyDescent="0.25">
      <c r="A280" s="165"/>
      <c r="B280" s="161" t="s">
        <v>1421</v>
      </c>
      <c r="C280" s="161" t="s">
        <v>545</v>
      </c>
      <c r="D280" s="162">
        <v>394</v>
      </c>
      <c r="E280" s="162">
        <v>243</v>
      </c>
      <c r="F280" s="162">
        <v>151</v>
      </c>
      <c r="G280" s="165"/>
      <c r="H280" s="165"/>
      <c r="I280" s="165"/>
      <c r="J280" s="165"/>
      <c r="K280" s="165"/>
      <c r="L280" s="165"/>
      <c r="M280" s="165"/>
      <c r="N280" s="165"/>
      <c r="O280" s="165"/>
      <c r="P280" s="165"/>
      <c r="Q280" s="165"/>
      <c r="R280" s="165"/>
      <c r="S280" s="165"/>
      <c r="T280" s="165"/>
      <c r="U280" s="165"/>
      <c r="V280" s="165"/>
      <c r="W280" s="165"/>
    </row>
    <row r="281" spans="1:23" s="158" customFormat="1" ht="15.75" x14ac:dyDescent="0.25">
      <c r="A281" s="165"/>
      <c r="B281" s="161" t="s">
        <v>1422</v>
      </c>
      <c r="C281" s="161" t="s">
        <v>547</v>
      </c>
      <c r="D281" s="162">
        <v>23</v>
      </c>
      <c r="E281" s="162">
        <v>16</v>
      </c>
      <c r="F281" s="162">
        <v>7</v>
      </c>
      <c r="G281" s="165"/>
      <c r="H281" s="165"/>
      <c r="I281" s="165"/>
      <c r="J281" s="165"/>
      <c r="K281" s="165"/>
      <c r="L281" s="165"/>
      <c r="M281" s="165"/>
      <c r="N281" s="165"/>
      <c r="O281" s="165"/>
      <c r="P281" s="165"/>
      <c r="Q281" s="165"/>
      <c r="R281" s="165"/>
      <c r="S281" s="165"/>
      <c r="T281" s="165"/>
      <c r="U281" s="165"/>
      <c r="V281" s="165"/>
      <c r="W281" s="165"/>
    </row>
    <row r="282" spans="1:23" s="158" customFormat="1" ht="15.75" x14ac:dyDescent="0.25">
      <c r="A282" s="165"/>
      <c r="B282" s="161" t="s">
        <v>1423</v>
      </c>
      <c r="C282" s="161" t="s">
        <v>550</v>
      </c>
      <c r="D282" s="162">
        <v>2</v>
      </c>
      <c r="E282" s="162">
        <v>1</v>
      </c>
      <c r="F282" s="162">
        <v>1</v>
      </c>
      <c r="G282" s="165"/>
      <c r="H282" s="165"/>
      <c r="I282" s="165"/>
      <c r="J282" s="165"/>
      <c r="K282" s="165"/>
      <c r="L282" s="165"/>
      <c r="M282" s="165"/>
      <c r="N282" s="165"/>
      <c r="O282" s="165"/>
      <c r="P282" s="165"/>
      <c r="Q282" s="165"/>
      <c r="R282" s="165"/>
      <c r="S282" s="165"/>
      <c r="T282" s="165"/>
      <c r="U282" s="165"/>
      <c r="V282" s="165"/>
      <c r="W282" s="165"/>
    </row>
    <row r="283" spans="1:23" s="158" customFormat="1" ht="15.75" x14ac:dyDescent="0.25">
      <c r="A283" s="165"/>
      <c r="B283" s="161" t="s">
        <v>1424</v>
      </c>
      <c r="C283" s="161" t="s">
        <v>553</v>
      </c>
      <c r="D283" s="162">
        <v>2</v>
      </c>
      <c r="E283" s="162">
        <v>0</v>
      </c>
      <c r="F283" s="162">
        <v>2</v>
      </c>
      <c r="G283" s="165"/>
      <c r="H283" s="165"/>
      <c r="I283" s="165"/>
      <c r="J283" s="165"/>
      <c r="K283" s="165"/>
      <c r="L283" s="165"/>
      <c r="M283" s="165"/>
      <c r="N283" s="165"/>
      <c r="O283" s="165"/>
      <c r="P283" s="165"/>
      <c r="Q283" s="165"/>
      <c r="R283" s="165"/>
      <c r="S283" s="165"/>
      <c r="T283" s="165"/>
      <c r="U283" s="165"/>
      <c r="V283" s="165"/>
      <c r="W283" s="165"/>
    </row>
    <row r="284" spans="1:23" s="158" customFormat="1" ht="15.75" x14ac:dyDescent="0.25">
      <c r="A284" s="165"/>
      <c r="B284" s="167" t="s">
        <v>1425</v>
      </c>
      <c r="C284" s="159" t="s">
        <v>554</v>
      </c>
      <c r="D284" s="160">
        <v>1366</v>
      </c>
      <c r="E284" s="160">
        <v>623</v>
      </c>
      <c r="F284" s="160">
        <v>743</v>
      </c>
      <c r="G284" s="165"/>
      <c r="H284" s="165"/>
      <c r="I284" s="165"/>
      <c r="J284" s="165"/>
      <c r="K284" s="165"/>
      <c r="L284" s="165"/>
      <c r="M284" s="165"/>
      <c r="N284" s="165"/>
      <c r="O284" s="165"/>
      <c r="P284" s="165"/>
      <c r="Q284" s="165"/>
      <c r="R284" s="165"/>
      <c r="S284" s="165"/>
      <c r="T284" s="165"/>
      <c r="U284" s="165"/>
      <c r="V284" s="165"/>
      <c r="W284" s="165"/>
    </row>
    <row r="285" spans="1:23" s="158" customFormat="1" ht="15.75" x14ac:dyDescent="0.25">
      <c r="A285" s="165"/>
      <c r="B285" s="161" t="s">
        <v>1426</v>
      </c>
      <c r="C285" s="161" t="s">
        <v>555</v>
      </c>
      <c r="D285" s="162">
        <v>133</v>
      </c>
      <c r="E285" s="162">
        <v>65</v>
      </c>
      <c r="F285" s="162">
        <v>68</v>
      </c>
      <c r="G285" s="165"/>
      <c r="H285" s="165"/>
      <c r="I285" s="165"/>
      <c r="J285" s="165"/>
      <c r="K285" s="165"/>
      <c r="L285" s="165"/>
      <c r="M285" s="165"/>
      <c r="N285" s="165"/>
      <c r="O285" s="165"/>
      <c r="P285" s="165"/>
      <c r="Q285" s="165"/>
      <c r="R285" s="165"/>
      <c r="S285" s="165"/>
      <c r="T285" s="165"/>
      <c r="U285" s="165"/>
      <c r="V285" s="165"/>
      <c r="W285" s="165"/>
    </row>
    <row r="286" spans="1:23" s="158" customFormat="1" ht="15.75" x14ac:dyDescent="0.25">
      <c r="A286" s="165"/>
      <c r="B286" s="161" t="s">
        <v>1427</v>
      </c>
      <c r="C286" s="161" t="s">
        <v>36</v>
      </c>
      <c r="D286" s="162">
        <v>1</v>
      </c>
      <c r="E286" s="162">
        <v>1</v>
      </c>
      <c r="F286" s="162">
        <v>0</v>
      </c>
      <c r="G286" s="165"/>
      <c r="H286" s="165"/>
      <c r="I286" s="165"/>
      <c r="J286" s="165"/>
      <c r="K286" s="165"/>
      <c r="L286" s="165"/>
      <c r="M286" s="165"/>
      <c r="N286" s="165"/>
      <c r="O286" s="165"/>
      <c r="P286" s="165"/>
      <c r="Q286" s="165"/>
      <c r="R286" s="165"/>
      <c r="S286" s="165"/>
      <c r="T286" s="165"/>
      <c r="U286" s="165"/>
      <c r="V286" s="165"/>
      <c r="W286" s="165"/>
    </row>
    <row r="287" spans="1:23" s="158" customFormat="1" ht="15.75" x14ac:dyDescent="0.25">
      <c r="A287" s="165"/>
      <c r="B287" s="161" t="s">
        <v>1428</v>
      </c>
      <c r="C287" s="161" t="s">
        <v>557</v>
      </c>
      <c r="D287" s="162">
        <v>31</v>
      </c>
      <c r="E287" s="162">
        <v>25</v>
      </c>
      <c r="F287" s="162">
        <v>6</v>
      </c>
      <c r="G287" s="165"/>
      <c r="H287" s="165"/>
      <c r="I287" s="165"/>
      <c r="J287" s="165"/>
      <c r="K287" s="165"/>
      <c r="L287" s="165"/>
      <c r="M287" s="165"/>
      <c r="N287" s="165"/>
      <c r="O287" s="165"/>
      <c r="P287" s="165"/>
      <c r="Q287" s="165"/>
      <c r="R287" s="165"/>
      <c r="S287" s="165"/>
      <c r="T287" s="165"/>
      <c r="U287" s="165"/>
      <c r="V287" s="165"/>
      <c r="W287" s="165"/>
    </row>
    <row r="288" spans="1:23" s="158" customFormat="1" ht="15.75" x14ac:dyDescent="0.25">
      <c r="A288" s="165"/>
      <c r="B288" s="161" t="s">
        <v>1429</v>
      </c>
      <c r="C288" s="161" t="s">
        <v>558</v>
      </c>
      <c r="D288" s="162">
        <v>226</v>
      </c>
      <c r="E288" s="162">
        <v>110</v>
      </c>
      <c r="F288" s="162">
        <v>116</v>
      </c>
      <c r="G288" s="165"/>
      <c r="H288" s="165"/>
      <c r="I288" s="165"/>
      <c r="J288" s="165"/>
      <c r="K288" s="165"/>
      <c r="L288" s="165"/>
      <c r="M288" s="165"/>
      <c r="N288" s="165"/>
      <c r="O288" s="165"/>
      <c r="P288" s="165"/>
      <c r="Q288" s="165"/>
      <c r="R288" s="165"/>
      <c r="S288" s="165"/>
      <c r="T288" s="165"/>
      <c r="U288" s="165"/>
      <c r="V288" s="165"/>
      <c r="W288" s="165"/>
    </row>
    <row r="289" spans="1:23" s="158" customFormat="1" ht="15.75" x14ac:dyDescent="0.25">
      <c r="A289" s="165"/>
      <c r="B289" s="161" t="s">
        <v>1430</v>
      </c>
      <c r="C289" s="161" t="s">
        <v>560</v>
      </c>
      <c r="D289" s="162">
        <v>93</v>
      </c>
      <c r="E289" s="162">
        <v>45</v>
      </c>
      <c r="F289" s="162">
        <v>48</v>
      </c>
      <c r="G289" s="165"/>
      <c r="H289" s="165"/>
      <c r="I289" s="165"/>
      <c r="J289" s="165"/>
      <c r="K289" s="165"/>
      <c r="L289" s="165"/>
      <c r="M289" s="165"/>
      <c r="N289" s="165"/>
      <c r="O289" s="165"/>
      <c r="P289" s="165"/>
      <c r="Q289" s="165"/>
      <c r="R289" s="165"/>
      <c r="S289" s="165"/>
      <c r="T289" s="165"/>
      <c r="U289" s="165"/>
      <c r="V289" s="165"/>
      <c r="W289" s="165"/>
    </row>
    <row r="290" spans="1:23" s="158" customFormat="1" ht="15.75" x14ac:dyDescent="0.25">
      <c r="A290" s="165"/>
      <c r="B290" s="161" t="s">
        <v>1431</v>
      </c>
      <c r="C290" s="161" t="s">
        <v>852</v>
      </c>
      <c r="D290" s="162">
        <v>22</v>
      </c>
      <c r="E290" s="162">
        <v>12</v>
      </c>
      <c r="F290" s="162">
        <v>10</v>
      </c>
      <c r="G290" s="165"/>
      <c r="H290" s="165"/>
      <c r="I290" s="165"/>
      <c r="J290" s="165"/>
      <c r="K290" s="165"/>
      <c r="L290" s="165"/>
      <c r="M290" s="165"/>
      <c r="N290" s="165"/>
      <c r="O290" s="165"/>
      <c r="P290" s="165"/>
      <c r="Q290" s="165"/>
      <c r="R290" s="165"/>
      <c r="S290" s="165"/>
      <c r="T290" s="165"/>
      <c r="U290" s="165"/>
      <c r="V290" s="165"/>
      <c r="W290" s="165"/>
    </row>
    <row r="291" spans="1:23" s="158" customFormat="1" ht="15.75" x14ac:dyDescent="0.25">
      <c r="A291" s="165"/>
      <c r="B291" s="161" t="s">
        <v>1432</v>
      </c>
      <c r="C291" s="161" t="s">
        <v>564</v>
      </c>
      <c r="D291" s="162">
        <v>25</v>
      </c>
      <c r="E291" s="162">
        <v>10</v>
      </c>
      <c r="F291" s="162">
        <v>15</v>
      </c>
      <c r="G291" s="165"/>
      <c r="H291" s="165"/>
      <c r="I291" s="165"/>
      <c r="J291" s="165"/>
      <c r="K291" s="165"/>
      <c r="L291" s="165"/>
      <c r="M291" s="165"/>
      <c r="N291" s="165"/>
      <c r="O291" s="165"/>
      <c r="P291" s="165"/>
      <c r="Q291" s="165"/>
      <c r="R291" s="165"/>
      <c r="S291" s="165"/>
      <c r="T291" s="165"/>
      <c r="U291" s="165"/>
      <c r="V291" s="165"/>
      <c r="W291" s="165"/>
    </row>
    <row r="292" spans="1:23" s="158" customFormat="1" ht="15.75" x14ac:dyDescent="0.25">
      <c r="A292" s="165"/>
      <c r="B292" s="161" t="s">
        <v>1433</v>
      </c>
      <c r="C292" s="161" t="s">
        <v>565</v>
      </c>
      <c r="D292" s="162">
        <v>25</v>
      </c>
      <c r="E292" s="162">
        <v>6</v>
      </c>
      <c r="F292" s="162">
        <v>19</v>
      </c>
      <c r="G292" s="165"/>
      <c r="H292" s="165"/>
      <c r="I292" s="165"/>
      <c r="J292" s="165"/>
      <c r="K292" s="165"/>
      <c r="L292" s="165"/>
      <c r="M292" s="165"/>
      <c r="N292" s="165"/>
      <c r="O292" s="165"/>
      <c r="P292" s="165"/>
      <c r="Q292" s="165"/>
      <c r="R292" s="165"/>
      <c r="S292" s="165"/>
      <c r="T292" s="165"/>
      <c r="U292" s="165"/>
      <c r="V292" s="165"/>
      <c r="W292" s="165"/>
    </row>
    <row r="293" spans="1:23" s="158" customFormat="1" ht="15.75" x14ac:dyDescent="0.25">
      <c r="A293" s="165"/>
      <c r="B293" s="161" t="s">
        <v>1434</v>
      </c>
      <c r="C293" s="161" t="s">
        <v>570</v>
      </c>
      <c r="D293" s="162">
        <v>23</v>
      </c>
      <c r="E293" s="162">
        <v>9</v>
      </c>
      <c r="F293" s="162">
        <v>14</v>
      </c>
      <c r="G293" s="165"/>
      <c r="H293" s="165"/>
      <c r="I293" s="165"/>
      <c r="J293" s="165"/>
      <c r="K293" s="165"/>
      <c r="L293" s="165"/>
      <c r="M293" s="165"/>
      <c r="N293" s="165"/>
      <c r="O293" s="165"/>
      <c r="P293" s="165"/>
      <c r="Q293" s="165"/>
      <c r="R293" s="165"/>
      <c r="S293" s="165"/>
      <c r="T293" s="165"/>
      <c r="U293" s="165"/>
      <c r="V293" s="165"/>
      <c r="W293" s="165"/>
    </row>
    <row r="294" spans="1:23" s="158" customFormat="1" ht="15.75" x14ac:dyDescent="0.25">
      <c r="A294" s="165"/>
      <c r="B294" s="161" t="s">
        <v>1435</v>
      </c>
      <c r="C294" s="161" t="s">
        <v>572</v>
      </c>
      <c r="D294" s="162">
        <v>70</v>
      </c>
      <c r="E294" s="162">
        <v>25</v>
      </c>
      <c r="F294" s="162">
        <v>45</v>
      </c>
      <c r="G294" s="165"/>
      <c r="H294" s="165"/>
      <c r="I294" s="165"/>
      <c r="J294" s="165"/>
      <c r="K294" s="165"/>
      <c r="L294" s="165"/>
      <c r="M294" s="165"/>
      <c r="N294" s="165"/>
      <c r="O294" s="165"/>
      <c r="P294" s="165"/>
      <c r="Q294" s="165"/>
      <c r="R294" s="165"/>
      <c r="S294" s="165"/>
      <c r="T294" s="165"/>
      <c r="U294" s="165"/>
      <c r="V294" s="165"/>
      <c r="W294" s="165"/>
    </row>
    <row r="295" spans="1:23" s="158" customFormat="1" ht="15.75" x14ac:dyDescent="0.25">
      <c r="A295" s="165"/>
      <c r="B295" s="161" t="s">
        <v>1436</v>
      </c>
      <c r="C295" s="161" t="s">
        <v>575</v>
      </c>
      <c r="D295" s="162">
        <v>13</v>
      </c>
      <c r="E295" s="162">
        <v>9</v>
      </c>
      <c r="F295" s="162">
        <v>4</v>
      </c>
      <c r="G295" s="165"/>
      <c r="H295" s="165"/>
      <c r="I295" s="165"/>
      <c r="J295" s="165"/>
      <c r="K295" s="165"/>
      <c r="L295" s="165"/>
      <c r="M295" s="165"/>
      <c r="N295" s="165"/>
      <c r="O295" s="165"/>
      <c r="P295" s="165"/>
      <c r="Q295" s="165"/>
      <c r="R295" s="165"/>
      <c r="S295" s="165"/>
      <c r="T295" s="165"/>
      <c r="U295" s="165"/>
      <c r="V295" s="165"/>
      <c r="W295" s="165"/>
    </row>
    <row r="296" spans="1:23" s="158" customFormat="1" ht="15.75" x14ac:dyDescent="0.25">
      <c r="A296" s="165"/>
      <c r="B296" s="161" t="s">
        <v>1437</v>
      </c>
      <c r="C296" s="161" t="s">
        <v>856</v>
      </c>
      <c r="D296" s="162">
        <v>1</v>
      </c>
      <c r="E296" s="162">
        <v>1</v>
      </c>
      <c r="F296" s="162">
        <v>0</v>
      </c>
      <c r="G296" s="165"/>
      <c r="H296" s="165"/>
      <c r="I296" s="165"/>
      <c r="J296" s="165"/>
      <c r="K296" s="165"/>
      <c r="L296" s="165"/>
      <c r="M296" s="165"/>
      <c r="N296" s="165"/>
      <c r="O296" s="165"/>
      <c r="P296" s="165"/>
      <c r="Q296" s="165"/>
      <c r="R296" s="165"/>
      <c r="S296" s="165"/>
      <c r="T296" s="165"/>
      <c r="U296" s="165"/>
      <c r="V296" s="165"/>
      <c r="W296" s="165"/>
    </row>
    <row r="297" spans="1:23" s="158" customFormat="1" ht="15.75" x14ac:dyDescent="0.25">
      <c r="A297" s="165"/>
      <c r="B297" s="161" t="s">
        <v>1438</v>
      </c>
      <c r="C297" s="161" t="s">
        <v>577</v>
      </c>
      <c r="D297" s="162">
        <v>3</v>
      </c>
      <c r="E297" s="162">
        <v>1</v>
      </c>
      <c r="F297" s="162">
        <v>2</v>
      </c>
      <c r="G297" s="165"/>
      <c r="H297" s="165"/>
      <c r="I297" s="165"/>
      <c r="J297" s="165"/>
      <c r="K297" s="165"/>
      <c r="L297" s="165"/>
      <c r="M297" s="165"/>
      <c r="N297" s="165"/>
      <c r="O297" s="165"/>
      <c r="P297" s="165"/>
      <c r="Q297" s="165"/>
      <c r="R297" s="165"/>
      <c r="S297" s="165"/>
      <c r="T297" s="165"/>
      <c r="U297" s="165"/>
      <c r="V297" s="165"/>
      <c r="W297" s="165"/>
    </row>
    <row r="298" spans="1:23" s="158" customFormat="1" ht="15.75" x14ac:dyDescent="0.25">
      <c r="A298" s="165"/>
      <c r="B298" s="161" t="s">
        <v>1439</v>
      </c>
      <c r="C298" s="161" t="s">
        <v>54</v>
      </c>
      <c r="D298" s="162">
        <v>38</v>
      </c>
      <c r="E298" s="162">
        <v>15</v>
      </c>
      <c r="F298" s="162">
        <v>23</v>
      </c>
      <c r="G298" s="165"/>
      <c r="H298" s="165"/>
      <c r="I298" s="165"/>
      <c r="J298" s="165"/>
      <c r="K298" s="165"/>
      <c r="L298" s="165"/>
      <c r="M298" s="165"/>
      <c r="N298" s="165"/>
      <c r="O298" s="165"/>
      <c r="P298" s="165"/>
      <c r="Q298" s="165"/>
      <c r="R298" s="165"/>
      <c r="S298" s="165"/>
      <c r="T298" s="165"/>
      <c r="U298" s="165"/>
      <c r="V298" s="165"/>
      <c r="W298" s="165"/>
    </row>
    <row r="299" spans="1:23" s="158" customFormat="1" ht="15.75" x14ac:dyDescent="0.25">
      <c r="A299" s="165"/>
      <c r="B299" s="161" t="s">
        <v>1440</v>
      </c>
      <c r="C299" s="161" t="s">
        <v>579</v>
      </c>
      <c r="D299" s="162">
        <v>16</v>
      </c>
      <c r="E299" s="162">
        <v>2</v>
      </c>
      <c r="F299" s="162">
        <v>14</v>
      </c>
      <c r="G299" s="165"/>
      <c r="H299" s="165"/>
      <c r="I299" s="165"/>
      <c r="J299" s="165"/>
      <c r="K299" s="165"/>
      <c r="L299" s="165"/>
      <c r="M299" s="165"/>
      <c r="N299" s="165"/>
      <c r="O299" s="165"/>
      <c r="P299" s="165"/>
      <c r="Q299" s="165"/>
      <c r="R299" s="165"/>
      <c r="S299" s="165"/>
      <c r="T299" s="165"/>
      <c r="U299" s="165"/>
      <c r="V299" s="165"/>
      <c r="W299" s="165"/>
    </row>
    <row r="300" spans="1:23" s="158" customFormat="1" ht="15.75" x14ac:dyDescent="0.25">
      <c r="A300" s="165"/>
      <c r="B300" s="161" t="s">
        <v>1441</v>
      </c>
      <c r="C300" s="161" t="s">
        <v>857</v>
      </c>
      <c r="D300" s="162">
        <v>1</v>
      </c>
      <c r="E300" s="162">
        <v>1</v>
      </c>
      <c r="F300" s="162">
        <v>0</v>
      </c>
      <c r="G300" s="165"/>
      <c r="H300" s="165"/>
      <c r="I300" s="165"/>
      <c r="J300" s="165"/>
      <c r="K300" s="165"/>
      <c r="L300" s="165"/>
      <c r="M300" s="165"/>
      <c r="N300" s="165"/>
      <c r="O300" s="165"/>
      <c r="P300" s="165"/>
      <c r="Q300" s="165"/>
      <c r="R300" s="165"/>
      <c r="S300" s="165"/>
      <c r="T300" s="165"/>
      <c r="U300" s="165"/>
      <c r="V300" s="165"/>
      <c r="W300" s="165"/>
    </row>
    <row r="301" spans="1:23" s="158" customFormat="1" ht="15.75" x14ac:dyDescent="0.25">
      <c r="A301" s="165"/>
      <c r="B301" s="161" t="s">
        <v>1442</v>
      </c>
      <c r="C301" s="161" t="s">
        <v>588</v>
      </c>
      <c r="D301" s="162">
        <v>37</v>
      </c>
      <c r="E301" s="162">
        <v>25</v>
      </c>
      <c r="F301" s="162">
        <v>12</v>
      </c>
      <c r="G301" s="165"/>
      <c r="H301" s="165"/>
      <c r="I301" s="165"/>
      <c r="J301" s="165"/>
      <c r="K301" s="165"/>
      <c r="L301" s="165"/>
      <c r="M301" s="165"/>
      <c r="N301" s="165"/>
      <c r="O301" s="165"/>
      <c r="P301" s="165"/>
      <c r="Q301" s="165"/>
      <c r="R301" s="165"/>
      <c r="S301" s="165"/>
      <c r="T301" s="165"/>
      <c r="U301" s="165"/>
      <c r="V301" s="165"/>
      <c r="W301" s="165"/>
    </row>
    <row r="302" spans="1:23" s="158" customFormat="1" ht="15.75" x14ac:dyDescent="0.25">
      <c r="A302" s="165"/>
      <c r="B302" s="161" t="s">
        <v>1443</v>
      </c>
      <c r="C302" s="161" t="s">
        <v>593</v>
      </c>
      <c r="D302" s="162">
        <v>12</v>
      </c>
      <c r="E302" s="162">
        <v>10</v>
      </c>
      <c r="F302" s="162">
        <v>2</v>
      </c>
      <c r="G302" s="165"/>
      <c r="H302" s="165"/>
      <c r="I302" s="165"/>
      <c r="J302" s="165"/>
      <c r="K302" s="165"/>
      <c r="L302" s="165"/>
      <c r="M302" s="165"/>
      <c r="N302" s="165"/>
      <c r="O302" s="165"/>
      <c r="P302" s="165"/>
      <c r="Q302" s="165"/>
      <c r="R302" s="165"/>
      <c r="S302" s="165"/>
      <c r="T302" s="165"/>
      <c r="U302" s="165"/>
      <c r="V302" s="165"/>
      <c r="W302" s="165"/>
    </row>
    <row r="303" spans="1:23" s="158" customFormat="1" ht="15.75" x14ac:dyDescent="0.25">
      <c r="A303" s="165"/>
      <c r="B303" s="161" t="s">
        <v>1444</v>
      </c>
      <c r="C303" s="161" t="s">
        <v>594</v>
      </c>
      <c r="D303" s="162">
        <v>82</v>
      </c>
      <c r="E303" s="162">
        <v>22</v>
      </c>
      <c r="F303" s="162">
        <v>60</v>
      </c>
      <c r="G303" s="165"/>
      <c r="H303" s="165"/>
      <c r="I303" s="165"/>
      <c r="J303" s="165"/>
      <c r="K303" s="165"/>
      <c r="L303" s="165"/>
      <c r="M303" s="165"/>
      <c r="N303" s="165"/>
      <c r="O303" s="165"/>
      <c r="P303" s="165"/>
      <c r="Q303" s="165"/>
      <c r="R303" s="165"/>
      <c r="S303" s="165"/>
      <c r="T303" s="165"/>
      <c r="U303" s="165"/>
      <c r="V303" s="165"/>
      <c r="W303" s="165"/>
    </row>
    <row r="304" spans="1:23" s="158" customFormat="1" ht="15.75" x14ac:dyDescent="0.25">
      <c r="A304" s="165"/>
      <c r="B304" s="161" t="s">
        <v>1445</v>
      </c>
      <c r="C304" s="161" t="s">
        <v>597</v>
      </c>
      <c r="D304" s="162">
        <v>1</v>
      </c>
      <c r="E304" s="162">
        <v>1</v>
      </c>
      <c r="F304" s="162">
        <v>0</v>
      </c>
      <c r="G304" s="165"/>
      <c r="H304" s="165"/>
      <c r="I304" s="165"/>
      <c r="J304" s="165"/>
      <c r="K304" s="165"/>
      <c r="L304" s="165"/>
      <c r="M304" s="165"/>
      <c r="N304" s="165"/>
      <c r="O304" s="165"/>
      <c r="P304" s="165"/>
      <c r="Q304" s="165"/>
      <c r="R304" s="165"/>
      <c r="S304" s="165"/>
      <c r="T304" s="165"/>
      <c r="U304" s="165"/>
      <c r="V304" s="165"/>
      <c r="W304" s="165"/>
    </row>
    <row r="305" spans="1:23" s="158" customFormat="1" ht="15.75" x14ac:dyDescent="0.25">
      <c r="A305" s="165"/>
      <c r="B305" s="161" t="s">
        <v>1446</v>
      </c>
      <c r="C305" s="161" t="s">
        <v>598</v>
      </c>
      <c r="D305" s="162">
        <v>90</v>
      </c>
      <c r="E305" s="162">
        <v>53</v>
      </c>
      <c r="F305" s="162">
        <v>37</v>
      </c>
      <c r="G305" s="165"/>
      <c r="H305" s="165"/>
      <c r="I305" s="165"/>
      <c r="J305" s="165"/>
      <c r="K305" s="165"/>
      <c r="L305" s="165"/>
      <c r="M305" s="165"/>
      <c r="N305" s="165"/>
      <c r="O305" s="165"/>
      <c r="P305" s="165"/>
      <c r="Q305" s="165"/>
      <c r="R305" s="165"/>
      <c r="S305" s="165"/>
      <c r="T305" s="165"/>
      <c r="U305" s="165"/>
      <c r="V305" s="165"/>
      <c r="W305" s="165"/>
    </row>
    <row r="306" spans="1:23" s="158" customFormat="1" ht="15.75" x14ac:dyDescent="0.25">
      <c r="A306" s="165"/>
      <c r="B306" s="161" t="s">
        <v>1447</v>
      </c>
      <c r="C306" s="161" t="s">
        <v>861</v>
      </c>
      <c r="D306" s="162">
        <v>53</v>
      </c>
      <c r="E306" s="162">
        <v>21</v>
      </c>
      <c r="F306" s="162">
        <v>32</v>
      </c>
      <c r="G306" s="165"/>
      <c r="H306" s="165"/>
      <c r="I306" s="165"/>
      <c r="J306" s="165"/>
      <c r="K306" s="165"/>
      <c r="L306" s="165"/>
      <c r="M306" s="165"/>
      <c r="N306" s="165"/>
      <c r="O306" s="165"/>
      <c r="P306" s="165"/>
      <c r="Q306" s="165"/>
      <c r="R306" s="165"/>
      <c r="S306" s="165"/>
      <c r="T306" s="165"/>
      <c r="U306" s="165"/>
      <c r="V306" s="165"/>
      <c r="W306" s="165"/>
    </row>
    <row r="307" spans="1:23" s="158" customFormat="1" ht="15.75" x14ac:dyDescent="0.25">
      <c r="A307" s="165"/>
      <c r="B307" s="161" t="s">
        <v>1448</v>
      </c>
      <c r="C307" s="161" t="s">
        <v>599</v>
      </c>
      <c r="D307" s="162">
        <v>40</v>
      </c>
      <c r="E307" s="162">
        <v>4</v>
      </c>
      <c r="F307" s="162">
        <v>36</v>
      </c>
      <c r="G307" s="165"/>
      <c r="H307" s="165"/>
      <c r="I307" s="165"/>
      <c r="J307" s="165"/>
      <c r="K307" s="165"/>
      <c r="L307" s="165"/>
      <c r="M307" s="165"/>
      <c r="N307" s="165"/>
      <c r="O307" s="165"/>
      <c r="P307" s="165"/>
      <c r="Q307" s="165"/>
      <c r="R307" s="165"/>
      <c r="S307" s="165"/>
      <c r="T307" s="165"/>
      <c r="U307" s="165"/>
      <c r="V307" s="165"/>
      <c r="W307" s="165"/>
    </row>
    <row r="308" spans="1:23" s="158" customFormat="1" ht="15.75" x14ac:dyDescent="0.25">
      <c r="A308" s="165"/>
      <c r="B308" s="161" t="s">
        <v>1449</v>
      </c>
      <c r="C308" s="161" t="s">
        <v>67</v>
      </c>
      <c r="D308" s="162">
        <v>26</v>
      </c>
      <c r="E308" s="162">
        <v>2</v>
      </c>
      <c r="F308" s="162">
        <v>24</v>
      </c>
      <c r="G308" s="165"/>
      <c r="H308" s="165"/>
      <c r="I308" s="165"/>
      <c r="J308" s="165"/>
      <c r="K308" s="165"/>
      <c r="L308" s="165"/>
      <c r="M308" s="165"/>
      <c r="N308" s="165"/>
      <c r="O308" s="165"/>
      <c r="P308" s="165"/>
      <c r="Q308" s="165"/>
      <c r="R308" s="165"/>
      <c r="S308" s="165"/>
      <c r="T308" s="165"/>
      <c r="U308" s="165"/>
      <c r="V308" s="165"/>
      <c r="W308" s="165"/>
    </row>
    <row r="309" spans="1:23" s="158" customFormat="1" ht="15.75" x14ac:dyDescent="0.25">
      <c r="A309" s="165"/>
      <c r="B309" s="161" t="s">
        <v>1450</v>
      </c>
      <c r="C309" s="161" t="s">
        <v>600</v>
      </c>
      <c r="D309" s="162">
        <v>101</v>
      </c>
      <c r="E309" s="162">
        <v>29</v>
      </c>
      <c r="F309" s="162">
        <v>72</v>
      </c>
      <c r="G309" s="165"/>
      <c r="H309" s="165"/>
      <c r="I309" s="165"/>
      <c r="J309" s="165"/>
      <c r="K309" s="165"/>
      <c r="L309" s="165"/>
      <c r="M309" s="165"/>
      <c r="N309" s="165"/>
      <c r="O309" s="165"/>
      <c r="P309" s="165"/>
      <c r="Q309" s="165"/>
      <c r="R309" s="165"/>
      <c r="S309" s="165"/>
      <c r="T309" s="165"/>
      <c r="U309" s="165"/>
      <c r="V309" s="165"/>
      <c r="W309" s="165"/>
    </row>
    <row r="310" spans="1:23" s="158" customFormat="1" ht="15.75" x14ac:dyDescent="0.25">
      <c r="A310" s="165"/>
      <c r="B310" s="161" t="s">
        <v>1451</v>
      </c>
      <c r="C310" s="161" t="s">
        <v>602</v>
      </c>
      <c r="D310" s="162">
        <v>54</v>
      </c>
      <c r="E310" s="162">
        <v>41</v>
      </c>
      <c r="F310" s="162">
        <v>13</v>
      </c>
      <c r="G310" s="165"/>
      <c r="H310" s="165"/>
      <c r="I310" s="165"/>
      <c r="J310" s="165"/>
      <c r="K310" s="165"/>
      <c r="L310" s="165"/>
      <c r="M310" s="165"/>
      <c r="N310" s="165"/>
      <c r="O310" s="165"/>
      <c r="P310" s="165"/>
      <c r="Q310" s="165"/>
      <c r="R310" s="165"/>
      <c r="S310" s="165"/>
      <c r="T310" s="165"/>
      <c r="U310" s="165"/>
      <c r="V310" s="165"/>
      <c r="W310" s="165"/>
    </row>
    <row r="311" spans="1:23" s="158" customFormat="1" ht="15.75" x14ac:dyDescent="0.25">
      <c r="A311" s="165"/>
      <c r="B311" s="161" t="s">
        <v>1452</v>
      </c>
      <c r="C311" s="161" t="s">
        <v>863</v>
      </c>
      <c r="D311" s="162">
        <v>35</v>
      </c>
      <c r="E311" s="162">
        <v>15</v>
      </c>
      <c r="F311" s="162">
        <v>20</v>
      </c>
      <c r="G311" s="165"/>
      <c r="H311" s="165"/>
      <c r="I311" s="165"/>
      <c r="J311" s="165"/>
      <c r="K311" s="165"/>
      <c r="L311" s="165"/>
      <c r="M311" s="165"/>
      <c r="N311" s="165"/>
      <c r="O311" s="165"/>
      <c r="P311" s="165"/>
      <c r="Q311" s="165"/>
      <c r="R311" s="165"/>
      <c r="S311" s="165"/>
      <c r="T311" s="165"/>
      <c r="U311" s="165"/>
      <c r="V311" s="165"/>
      <c r="W311" s="165"/>
    </row>
    <row r="312" spans="1:23" s="158" customFormat="1" ht="15.75" x14ac:dyDescent="0.25">
      <c r="A312" s="165"/>
      <c r="B312" s="161" t="s">
        <v>1453</v>
      </c>
      <c r="C312" s="161" t="s">
        <v>605</v>
      </c>
      <c r="D312" s="162">
        <v>67</v>
      </c>
      <c r="E312" s="162">
        <v>32</v>
      </c>
      <c r="F312" s="162">
        <v>35</v>
      </c>
      <c r="G312" s="165"/>
      <c r="H312" s="165"/>
      <c r="I312" s="165"/>
      <c r="J312" s="165"/>
      <c r="K312" s="165"/>
      <c r="L312" s="165"/>
      <c r="M312" s="165"/>
      <c r="N312" s="165"/>
      <c r="O312" s="165"/>
      <c r="P312" s="165"/>
      <c r="Q312" s="165"/>
      <c r="R312" s="165"/>
      <c r="S312" s="165"/>
      <c r="T312" s="165"/>
      <c r="U312" s="165"/>
      <c r="V312" s="165"/>
      <c r="W312" s="165"/>
    </row>
    <row r="313" spans="1:23" s="158" customFormat="1" ht="15.75" x14ac:dyDescent="0.25">
      <c r="A313" s="165"/>
      <c r="B313" s="161" t="s">
        <v>1454</v>
      </c>
      <c r="C313" s="161" t="s">
        <v>608</v>
      </c>
      <c r="D313" s="162">
        <v>1</v>
      </c>
      <c r="E313" s="162">
        <v>1</v>
      </c>
      <c r="F313" s="162">
        <v>0</v>
      </c>
      <c r="G313" s="165"/>
      <c r="H313" s="165"/>
      <c r="I313" s="165"/>
      <c r="J313" s="165"/>
      <c r="K313" s="165"/>
      <c r="L313" s="165"/>
      <c r="M313" s="165"/>
      <c r="N313" s="165"/>
      <c r="O313" s="165"/>
      <c r="P313" s="165"/>
      <c r="Q313" s="165"/>
      <c r="R313" s="165"/>
      <c r="S313" s="165"/>
      <c r="T313" s="165"/>
      <c r="U313" s="165"/>
      <c r="V313" s="165"/>
      <c r="W313" s="165"/>
    </row>
    <row r="314" spans="1:23" s="158" customFormat="1" ht="15.75" x14ac:dyDescent="0.25">
      <c r="A314" s="165"/>
      <c r="B314" s="161" t="s">
        <v>1455</v>
      </c>
      <c r="C314" s="161" t="s">
        <v>611</v>
      </c>
      <c r="D314" s="162">
        <v>21</v>
      </c>
      <c r="E314" s="162">
        <v>12</v>
      </c>
      <c r="F314" s="162">
        <v>9</v>
      </c>
      <c r="G314" s="165"/>
      <c r="H314" s="165"/>
      <c r="I314" s="165"/>
      <c r="J314" s="165"/>
      <c r="K314" s="165"/>
      <c r="L314" s="165"/>
      <c r="M314" s="165"/>
      <c r="N314" s="165"/>
      <c r="O314" s="165"/>
      <c r="P314" s="165"/>
      <c r="Q314" s="165"/>
      <c r="R314" s="165"/>
      <c r="S314" s="165"/>
      <c r="T314" s="165"/>
      <c r="U314" s="165"/>
      <c r="V314" s="165"/>
      <c r="W314" s="165"/>
    </row>
    <row r="315" spans="1:23" s="158" customFormat="1" ht="15.75" x14ac:dyDescent="0.25">
      <c r="A315" s="165"/>
      <c r="B315" s="161" t="s">
        <v>1456</v>
      </c>
      <c r="C315" s="161" t="s">
        <v>612</v>
      </c>
      <c r="D315" s="162">
        <v>2</v>
      </c>
      <c r="E315" s="162">
        <v>2</v>
      </c>
      <c r="F315" s="162">
        <v>0</v>
      </c>
      <c r="G315" s="165"/>
      <c r="H315" s="165"/>
      <c r="I315" s="165"/>
      <c r="J315" s="165"/>
      <c r="K315" s="165"/>
      <c r="L315" s="165"/>
      <c r="M315" s="165"/>
      <c r="N315" s="165"/>
      <c r="O315" s="165"/>
      <c r="P315" s="165"/>
      <c r="Q315" s="165"/>
      <c r="R315" s="165"/>
      <c r="S315" s="165"/>
      <c r="T315" s="165"/>
      <c r="U315" s="165"/>
      <c r="V315" s="165"/>
      <c r="W315" s="165"/>
    </row>
    <row r="316" spans="1:23" s="158" customFormat="1" ht="15.75" x14ac:dyDescent="0.25">
      <c r="A316" s="165"/>
      <c r="B316" s="161" t="s">
        <v>1457</v>
      </c>
      <c r="C316" s="161" t="s">
        <v>136</v>
      </c>
      <c r="D316" s="162">
        <v>22</v>
      </c>
      <c r="E316" s="162">
        <v>15</v>
      </c>
      <c r="F316" s="162">
        <v>7</v>
      </c>
      <c r="G316" s="165"/>
      <c r="H316" s="165"/>
      <c r="I316" s="165"/>
      <c r="J316" s="165"/>
      <c r="K316" s="165"/>
      <c r="L316" s="165"/>
      <c r="M316" s="165"/>
      <c r="N316" s="165"/>
      <c r="O316" s="165"/>
      <c r="P316" s="165"/>
      <c r="Q316" s="165"/>
      <c r="R316" s="165"/>
      <c r="S316" s="165"/>
      <c r="T316" s="165"/>
      <c r="U316" s="165"/>
      <c r="V316" s="165"/>
      <c r="W316" s="165"/>
    </row>
    <row r="317" spans="1:23" s="158" customFormat="1" ht="15.75" x14ac:dyDescent="0.25">
      <c r="A317" s="165"/>
      <c r="B317" s="161" t="s">
        <v>1458</v>
      </c>
      <c r="C317" s="161" t="s">
        <v>613</v>
      </c>
      <c r="D317" s="162">
        <v>1</v>
      </c>
      <c r="E317" s="162">
        <v>1</v>
      </c>
      <c r="F317" s="162">
        <v>0</v>
      </c>
      <c r="G317" s="165"/>
      <c r="H317" s="165"/>
      <c r="I317" s="165"/>
      <c r="J317" s="165"/>
      <c r="K317" s="165"/>
      <c r="L317" s="165"/>
      <c r="M317" s="165"/>
      <c r="N317" s="165"/>
      <c r="O317" s="165"/>
      <c r="P317" s="165"/>
      <c r="Q317" s="165"/>
      <c r="R317" s="165"/>
      <c r="S317" s="165"/>
      <c r="T317" s="165"/>
      <c r="U317" s="165"/>
      <c r="V317" s="165"/>
      <c r="W317" s="165"/>
    </row>
    <row r="318" spans="1:23" s="158" customFormat="1" ht="15.75" x14ac:dyDescent="0.25">
      <c r="A318" s="165"/>
      <c r="B318" s="167" t="s">
        <v>1459</v>
      </c>
      <c r="C318" s="159" t="s">
        <v>269</v>
      </c>
      <c r="D318" s="160">
        <v>433</v>
      </c>
      <c r="E318" s="160">
        <v>285</v>
      </c>
      <c r="F318" s="160">
        <v>148</v>
      </c>
      <c r="G318" s="165"/>
      <c r="H318" s="165"/>
      <c r="I318" s="165"/>
      <c r="J318" s="165"/>
      <c r="K318" s="165"/>
      <c r="L318" s="165"/>
      <c r="M318" s="165"/>
      <c r="N318" s="165"/>
      <c r="O318" s="165"/>
      <c r="P318" s="165"/>
      <c r="Q318" s="165"/>
      <c r="R318" s="165"/>
      <c r="S318" s="165"/>
      <c r="T318" s="165"/>
      <c r="U318" s="165"/>
      <c r="V318" s="165"/>
      <c r="W318" s="165"/>
    </row>
    <row r="319" spans="1:23" s="158" customFormat="1" ht="15.75" x14ac:dyDescent="0.25">
      <c r="A319" s="165"/>
      <c r="B319" s="161" t="s">
        <v>1460</v>
      </c>
      <c r="C319" s="161" t="s">
        <v>614</v>
      </c>
      <c r="D319" s="162">
        <v>70</v>
      </c>
      <c r="E319" s="162">
        <v>52</v>
      </c>
      <c r="F319" s="162">
        <v>18</v>
      </c>
      <c r="G319" s="165"/>
      <c r="H319" s="165"/>
      <c r="I319" s="165"/>
      <c r="J319" s="165"/>
      <c r="K319" s="165"/>
      <c r="L319" s="165"/>
      <c r="M319" s="165"/>
      <c r="N319" s="165"/>
      <c r="O319" s="165"/>
      <c r="P319" s="165"/>
      <c r="Q319" s="165"/>
      <c r="R319" s="165"/>
      <c r="S319" s="165"/>
      <c r="T319" s="165"/>
      <c r="U319" s="165"/>
      <c r="V319" s="165"/>
      <c r="W319" s="165"/>
    </row>
    <row r="320" spans="1:23" s="158" customFormat="1" ht="15.75" x14ac:dyDescent="0.25">
      <c r="A320" s="165"/>
      <c r="B320" s="161" t="s">
        <v>1461</v>
      </c>
      <c r="C320" s="161" t="s">
        <v>616</v>
      </c>
      <c r="D320" s="162">
        <v>358</v>
      </c>
      <c r="E320" s="162">
        <v>230</v>
      </c>
      <c r="F320" s="162">
        <v>128</v>
      </c>
      <c r="G320" s="165"/>
      <c r="H320" s="165"/>
      <c r="I320" s="165"/>
      <c r="J320" s="165"/>
      <c r="K320" s="165"/>
      <c r="L320" s="165"/>
      <c r="M320" s="165"/>
      <c r="N320" s="165"/>
      <c r="O320" s="165"/>
      <c r="P320" s="165"/>
      <c r="Q320" s="165"/>
      <c r="R320" s="165"/>
      <c r="S320" s="165"/>
      <c r="T320" s="165"/>
      <c r="U320" s="165"/>
      <c r="V320" s="165"/>
      <c r="W320" s="165"/>
    </row>
    <row r="321" spans="1:23" s="158" customFormat="1" ht="15.75" x14ac:dyDescent="0.25">
      <c r="A321" s="165"/>
      <c r="B321" s="161" t="s">
        <v>1462</v>
      </c>
      <c r="C321" s="161" t="s">
        <v>617</v>
      </c>
      <c r="D321" s="162">
        <v>1</v>
      </c>
      <c r="E321" s="162">
        <v>0</v>
      </c>
      <c r="F321" s="162">
        <v>1</v>
      </c>
      <c r="G321" s="165"/>
      <c r="H321" s="165"/>
      <c r="I321" s="165"/>
      <c r="J321" s="165"/>
      <c r="K321" s="165"/>
      <c r="L321" s="165"/>
      <c r="M321" s="165"/>
      <c r="N321" s="165"/>
      <c r="O321" s="165"/>
      <c r="P321" s="165"/>
      <c r="Q321" s="165"/>
      <c r="R321" s="165"/>
      <c r="S321" s="165"/>
      <c r="T321" s="165"/>
      <c r="U321" s="165"/>
      <c r="V321" s="165"/>
      <c r="W321" s="165"/>
    </row>
    <row r="322" spans="1:23" s="158" customFormat="1" ht="15.75" x14ac:dyDescent="0.25">
      <c r="A322" s="165"/>
      <c r="B322" s="161" t="s">
        <v>1463</v>
      </c>
      <c r="C322" s="161" t="s">
        <v>623</v>
      </c>
      <c r="D322" s="162">
        <v>3</v>
      </c>
      <c r="E322" s="162">
        <v>2</v>
      </c>
      <c r="F322" s="162">
        <v>1</v>
      </c>
      <c r="G322" s="165"/>
      <c r="H322" s="165"/>
      <c r="I322" s="165"/>
      <c r="J322" s="165"/>
      <c r="K322" s="165"/>
      <c r="L322" s="165"/>
      <c r="M322" s="165"/>
      <c r="N322" s="165"/>
      <c r="O322" s="165"/>
      <c r="P322" s="165"/>
      <c r="Q322" s="165"/>
      <c r="R322" s="165"/>
      <c r="S322" s="165"/>
      <c r="T322" s="165"/>
      <c r="U322" s="165"/>
      <c r="V322" s="165"/>
      <c r="W322" s="165"/>
    </row>
    <row r="323" spans="1:23" s="158" customFormat="1" ht="15.75" x14ac:dyDescent="0.25">
      <c r="A323" s="165"/>
      <c r="B323" s="161" t="s">
        <v>1464</v>
      </c>
      <c r="C323" s="161" t="s">
        <v>629</v>
      </c>
      <c r="D323" s="162">
        <v>1</v>
      </c>
      <c r="E323" s="162">
        <v>1</v>
      </c>
      <c r="F323" s="162">
        <v>0</v>
      </c>
      <c r="G323" s="165"/>
      <c r="H323" s="165"/>
      <c r="I323" s="165"/>
      <c r="J323" s="165"/>
      <c r="K323" s="165"/>
      <c r="L323" s="165"/>
      <c r="M323" s="165"/>
      <c r="N323" s="165"/>
      <c r="O323" s="165"/>
      <c r="P323" s="165"/>
      <c r="Q323" s="165"/>
      <c r="R323" s="165"/>
      <c r="S323" s="165"/>
      <c r="T323" s="165"/>
      <c r="U323" s="165"/>
      <c r="V323" s="165"/>
      <c r="W323" s="165"/>
    </row>
    <row r="324" spans="1:23" s="158" customFormat="1" ht="15.75" x14ac:dyDescent="0.25">
      <c r="A324" s="165"/>
      <c r="B324" s="167" t="s">
        <v>1465</v>
      </c>
      <c r="C324" s="159" t="s">
        <v>632</v>
      </c>
      <c r="D324" s="160">
        <v>2211</v>
      </c>
      <c r="E324" s="160">
        <v>1295</v>
      </c>
      <c r="F324" s="160">
        <v>916</v>
      </c>
      <c r="G324" s="165"/>
      <c r="H324" s="165"/>
      <c r="I324" s="165"/>
      <c r="J324" s="165"/>
      <c r="K324" s="165"/>
      <c r="L324" s="165"/>
      <c r="M324" s="165"/>
      <c r="N324" s="165"/>
      <c r="O324" s="165"/>
      <c r="P324" s="165"/>
      <c r="Q324" s="165"/>
      <c r="R324" s="165"/>
      <c r="S324" s="165"/>
      <c r="T324" s="165"/>
      <c r="U324" s="165"/>
      <c r="V324" s="165"/>
      <c r="W324" s="165"/>
    </row>
    <row r="325" spans="1:23" s="158" customFormat="1" ht="15.75" x14ac:dyDescent="0.25">
      <c r="A325" s="165"/>
      <c r="B325" s="161" t="s">
        <v>1466</v>
      </c>
      <c r="C325" s="161" t="s">
        <v>633</v>
      </c>
      <c r="D325" s="162">
        <v>345</v>
      </c>
      <c r="E325" s="162">
        <v>187</v>
      </c>
      <c r="F325" s="162">
        <v>158</v>
      </c>
      <c r="G325" s="165"/>
      <c r="H325" s="165"/>
      <c r="I325" s="165"/>
      <c r="J325" s="165"/>
      <c r="K325" s="165"/>
      <c r="L325" s="165"/>
      <c r="M325" s="165"/>
      <c r="N325" s="165"/>
      <c r="O325" s="165"/>
      <c r="P325" s="165"/>
      <c r="Q325" s="165"/>
      <c r="R325" s="165"/>
      <c r="S325" s="165"/>
      <c r="T325" s="165"/>
      <c r="U325" s="165"/>
      <c r="V325" s="165"/>
      <c r="W325" s="165"/>
    </row>
    <row r="326" spans="1:23" s="158" customFormat="1" ht="15.75" x14ac:dyDescent="0.25">
      <c r="A326" s="165"/>
      <c r="B326" s="161" t="s">
        <v>1467</v>
      </c>
      <c r="C326" s="161" t="s">
        <v>634</v>
      </c>
      <c r="D326" s="162">
        <v>15</v>
      </c>
      <c r="E326" s="162">
        <v>10</v>
      </c>
      <c r="F326" s="162">
        <v>5</v>
      </c>
      <c r="G326" s="165"/>
      <c r="H326" s="165"/>
      <c r="I326" s="165"/>
      <c r="J326" s="165"/>
      <c r="K326" s="165"/>
      <c r="L326" s="165"/>
      <c r="M326" s="165"/>
      <c r="N326" s="165"/>
      <c r="O326" s="165"/>
      <c r="P326" s="165"/>
      <c r="Q326" s="165"/>
      <c r="R326" s="165"/>
      <c r="S326" s="165"/>
      <c r="T326" s="165"/>
      <c r="U326" s="165"/>
      <c r="V326" s="165"/>
      <c r="W326" s="165"/>
    </row>
    <row r="327" spans="1:23" s="158" customFormat="1" ht="15.75" x14ac:dyDescent="0.25">
      <c r="A327" s="165"/>
      <c r="B327" s="161" t="s">
        <v>1468</v>
      </c>
      <c r="C327" s="161" t="s">
        <v>636</v>
      </c>
      <c r="D327" s="162">
        <v>75</v>
      </c>
      <c r="E327" s="162">
        <v>45</v>
      </c>
      <c r="F327" s="162">
        <v>30</v>
      </c>
      <c r="G327" s="165"/>
      <c r="H327" s="165"/>
      <c r="I327" s="165"/>
      <c r="J327" s="165"/>
      <c r="K327" s="165"/>
      <c r="L327" s="165"/>
      <c r="M327" s="165"/>
      <c r="N327" s="165"/>
      <c r="O327" s="165"/>
      <c r="P327" s="165"/>
      <c r="Q327" s="165"/>
      <c r="R327" s="165"/>
      <c r="S327" s="165"/>
      <c r="T327" s="165"/>
      <c r="U327" s="165"/>
      <c r="V327" s="165"/>
      <c r="W327" s="165"/>
    </row>
    <row r="328" spans="1:23" s="158" customFormat="1" ht="15.75" x14ac:dyDescent="0.25">
      <c r="A328" s="165"/>
      <c r="B328" s="161" t="s">
        <v>1469</v>
      </c>
      <c r="C328" s="161" t="s">
        <v>638</v>
      </c>
      <c r="D328" s="162">
        <v>36</v>
      </c>
      <c r="E328" s="162">
        <v>15</v>
      </c>
      <c r="F328" s="162">
        <v>21</v>
      </c>
      <c r="G328" s="165"/>
      <c r="H328" s="165"/>
      <c r="I328" s="165"/>
      <c r="J328" s="165"/>
      <c r="K328" s="165"/>
      <c r="L328" s="165"/>
      <c r="M328" s="165"/>
      <c r="N328" s="165"/>
      <c r="O328" s="165"/>
      <c r="P328" s="165"/>
      <c r="Q328" s="165"/>
      <c r="R328" s="165"/>
      <c r="S328" s="165"/>
      <c r="T328" s="165"/>
      <c r="U328" s="165"/>
      <c r="V328" s="165"/>
      <c r="W328" s="165"/>
    </row>
    <row r="329" spans="1:23" s="158" customFormat="1" ht="15.75" x14ac:dyDescent="0.25">
      <c r="A329" s="165"/>
      <c r="B329" s="161" t="s">
        <v>1470</v>
      </c>
      <c r="C329" s="161" t="s">
        <v>639</v>
      </c>
      <c r="D329" s="162">
        <v>29</v>
      </c>
      <c r="E329" s="162">
        <v>19</v>
      </c>
      <c r="F329" s="162">
        <v>10</v>
      </c>
      <c r="G329" s="165"/>
      <c r="H329" s="165"/>
      <c r="I329" s="165"/>
      <c r="J329" s="165"/>
      <c r="K329" s="165"/>
      <c r="L329" s="165"/>
      <c r="M329" s="165"/>
      <c r="N329" s="165"/>
      <c r="O329" s="165"/>
      <c r="P329" s="165"/>
      <c r="Q329" s="165"/>
      <c r="R329" s="165"/>
      <c r="S329" s="165"/>
      <c r="T329" s="165"/>
      <c r="U329" s="165"/>
      <c r="V329" s="165"/>
      <c r="W329" s="165"/>
    </row>
    <row r="330" spans="1:23" s="158" customFormat="1" ht="15.75" x14ac:dyDescent="0.25">
      <c r="A330" s="165"/>
      <c r="B330" s="161" t="s">
        <v>1471</v>
      </c>
      <c r="C330" s="161" t="s">
        <v>640</v>
      </c>
      <c r="D330" s="162">
        <v>55</v>
      </c>
      <c r="E330" s="162">
        <v>38</v>
      </c>
      <c r="F330" s="162">
        <v>17</v>
      </c>
      <c r="G330" s="165"/>
      <c r="H330" s="165"/>
      <c r="I330" s="165"/>
      <c r="J330" s="165"/>
      <c r="K330" s="165"/>
      <c r="L330" s="165"/>
      <c r="M330" s="165"/>
      <c r="N330" s="165"/>
      <c r="O330" s="165"/>
      <c r="P330" s="165"/>
      <c r="Q330" s="165"/>
      <c r="R330" s="165"/>
      <c r="S330" s="165"/>
      <c r="T330" s="165"/>
      <c r="U330" s="165"/>
      <c r="V330" s="165"/>
      <c r="W330" s="165"/>
    </row>
    <row r="331" spans="1:23" s="158" customFormat="1" ht="15.75" x14ac:dyDescent="0.25">
      <c r="A331" s="165"/>
      <c r="B331" s="161" t="s">
        <v>1472</v>
      </c>
      <c r="C331" s="161" t="s">
        <v>641</v>
      </c>
      <c r="D331" s="162">
        <v>116</v>
      </c>
      <c r="E331" s="162">
        <v>78</v>
      </c>
      <c r="F331" s="162">
        <v>38</v>
      </c>
      <c r="G331" s="165"/>
      <c r="H331" s="165"/>
      <c r="I331" s="165"/>
      <c r="J331" s="165"/>
      <c r="K331" s="165"/>
      <c r="L331" s="165"/>
      <c r="M331" s="165"/>
      <c r="N331" s="165"/>
      <c r="O331" s="165"/>
      <c r="P331" s="165"/>
      <c r="Q331" s="165"/>
      <c r="R331" s="165"/>
      <c r="S331" s="165"/>
      <c r="T331" s="165"/>
      <c r="U331" s="165"/>
      <c r="V331" s="165"/>
      <c r="W331" s="165"/>
    </row>
    <row r="332" spans="1:23" s="158" customFormat="1" ht="15.75" x14ac:dyDescent="0.25">
      <c r="A332" s="165"/>
      <c r="B332" s="161" t="s">
        <v>1473</v>
      </c>
      <c r="C332" s="161" t="s">
        <v>645</v>
      </c>
      <c r="D332" s="162">
        <v>4</v>
      </c>
      <c r="E332" s="162">
        <v>4</v>
      </c>
      <c r="F332" s="162">
        <v>0</v>
      </c>
      <c r="G332" s="165"/>
      <c r="H332" s="165"/>
      <c r="I332" s="165"/>
      <c r="J332" s="165"/>
      <c r="K332" s="165"/>
      <c r="L332" s="165"/>
      <c r="M332" s="165"/>
      <c r="N332" s="165"/>
      <c r="O332" s="165"/>
      <c r="P332" s="165"/>
      <c r="Q332" s="165"/>
      <c r="R332" s="165"/>
      <c r="S332" s="165"/>
      <c r="T332" s="165"/>
      <c r="U332" s="165"/>
      <c r="V332" s="165"/>
      <c r="W332" s="165"/>
    </row>
    <row r="333" spans="1:23" s="158" customFormat="1" ht="15.75" x14ac:dyDescent="0.25">
      <c r="A333" s="165"/>
      <c r="B333" s="161" t="s">
        <v>1474</v>
      </c>
      <c r="C333" s="161" t="s">
        <v>646</v>
      </c>
      <c r="D333" s="162">
        <v>338</v>
      </c>
      <c r="E333" s="162">
        <v>220</v>
      </c>
      <c r="F333" s="162">
        <v>118</v>
      </c>
      <c r="G333" s="165"/>
      <c r="H333" s="165"/>
      <c r="I333" s="165"/>
      <c r="J333" s="165"/>
      <c r="K333" s="165"/>
      <c r="L333" s="165"/>
      <c r="M333" s="165"/>
      <c r="N333" s="165"/>
      <c r="O333" s="165"/>
      <c r="P333" s="165"/>
      <c r="Q333" s="165"/>
      <c r="R333" s="165"/>
      <c r="S333" s="165"/>
      <c r="T333" s="165"/>
      <c r="U333" s="165"/>
      <c r="V333" s="165"/>
      <c r="W333" s="165"/>
    </row>
    <row r="334" spans="1:23" s="158" customFormat="1" ht="15.75" x14ac:dyDescent="0.25">
      <c r="A334" s="165"/>
      <c r="B334" s="161" t="s">
        <v>1475</v>
      </c>
      <c r="C334" s="161" t="s">
        <v>1033</v>
      </c>
      <c r="D334" s="162">
        <v>13</v>
      </c>
      <c r="E334" s="162">
        <v>8</v>
      </c>
      <c r="F334" s="162">
        <v>5</v>
      </c>
      <c r="G334" s="165"/>
      <c r="H334" s="165"/>
      <c r="I334" s="165"/>
      <c r="J334" s="165"/>
      <c r="K334" s="165"/>
      <c r="L334" s="165"/>
      <c r="M334" s="165"/>
      <c r="N334" s="165"/>
      <c r="O334" s="165"/>
      <c r="P334" s="165"/>
      <c r="Q334" s="165"/>
      <c r="R334" s="165"/>
      <c r="S334" s="165"/>
      <c r="T334" s="165"/>
      <c r="U334" s="165"/>
      <c r="V334" s="165"/>
      <c r="W334" s="165"/>
    </row>
    <row r="335" spans="1:23" s="158" customFormat="1" ht="15.75" x14ac:dyDescent="0.25">
      <c r="A335" s="165"/>
      <c r="B335" s="161" t="s">
        <v>1476</v>
      </c>
      <c r="C335" s="161" t="s">
        <v>1032</v>
      </c>
      <c r="D335" s="162">
        <v>2</v>
      </c>
      <c r="E335" s="162">
        <v>1</v>
      </c>
      <c r="F335" s="162">
        <v>1</v>
      </c>
      <c r="G335" s="165"/>
      <c r="H335" s="165"/>
      <c r="I335" s="165"/>
      <c r="J335" s="165"/>
      <c r="K335" s="165"/>
      <c r="L335" s="165"/>
      <c r="M335" s="165"/>
      <c r="N335" s="165"/>
      <c r="O335" s="165"/>
      <c r="P335" s="165"/>
      <c r="Q335" s="165"/>
      <c r="R335" s="165"/>
      <c r="S335" s="165"/>
      <c r="T335" s="165"/>
      <c r="U335" s="165"/>
      <c r="V335" s="165"/>
      <c r="W335" s="165"/>
    </row>
    <row r="336" spans="1:23" s="158" customFormat="1" ht="15.75" x14ac:dyDescent="0.25">
      <c r="A336" s="165"/>
      <c r="B336" s="161" t="s">
        <v>1477</v>
      </c>
      <c r="C336" s="161" t="s">
        <v>651</v>
      </c>
      <c r="D336" s="162">
        <v>37</v>
      </c>
      <c r="E336" s="162">
        <v>29</v>
      </c>
      <c r="F336" s="162">
        <v>8</v>
      </c>
      <c r="G336" s="165"/>
      <c r="H336" s="165"/>
      <c r="I336" s="165"/>
      <c r="J336" s="165"/>
      <c r="K336" s="165"/>
      <c r="L336" s="165"/>
      <c r="M336" s="165"/>
      <c r="N336" s="165"/>
      <c r="O336" s="165"/>
      <c r="P336" s="165"/>
      <c r="Q336" s="165"/>
      <c r="R336" s="165"/>
      <c r="S336" s="165"/>
      <c r="T336" s="165"/>
      <c r="U336" s="165"/>
      <c r="V336" s="165"/>
      <c r="W336" s="165"/>
    </row>
    <row r="337" spans="1:23" s="158" customFormat="1" ht="15.75" x14ac:dyDescent="0.25">
      <c r="A337" s="165"/>
      <c r="B337" s="161" t="s">
        <v>1478</v>
      </c>
      <c r="C337" s="161" t="s">
        <v>652</v>
      </c>
      <c r="D337" s="162">
        <v>195</v>
      </c>
      <c r="E337" s="162">
        <v>122</v>
      </c>
      <c r="F337" s="162">
        <v>73</v>
      </c>
      <c r="G337" s="165"/>
      <c r="H337" s="165"/>
      <c r="I337" s="165"/>
      <c r="J337" s="165"/>
      <c r="K337" s="165"/>
      <c r="L337" s="165"/>
      <c r="M337" s="165"/>
      <c r="N337" s="165"/>
      <c r="O337" s="165"/>
      <c r="P337" s="165"/>
      <c r="Q337" s="165"/>
      <c r="R337" s="165"/>
      <c r="S337" s="165"/>
      <c r="T337" s="165"/>
      <c r="U337" s="165"/>
      <c r="V337" s="165"/>
      <c r="W337" s="165"/>
    </row>
    <row r="338" spans="1:23" s="158" customFormat="1" ht="15.75" x14ac:dyDescent="0.25">
      <c r="A338" s="165"/>
      <c r="B338" s="161" t="s">
        <v>1479</v>
      </c>
      <c r="C338" s="161" t="s">
        <v>892</v>
      </c>
      <c r="D338" s="162">
        <v>101</v>
      </c>
      <c r="E338" s="162">
        <v>58</v>
      </c>
      <c r="F338" s="162">
        <v>43</v>
      </c>
      <c r="G338" s="165"/>
      <c r="H338" s="165"/>
      <c r="I338" s="165"/>
      <c r="J338" s="165"/>
      <c r="K338" s="165"/>
      <c r="L338" s="165"/>
      <c r="M338" s="165"/>
      <c r="N338" s="165"/>
      <c r="O338" s="165"/>
      <c r="P338" s="165"/>
      <c r="Q338" s="165"/>
      <c r="R338" s="165"/>
      <c r="S338" s="165"/>
      <c r="T338" s="165"/>
      <c r="U338" s="165"/>
      <c r="V338" s="165"/>
      <c r="W338" s="165"/>
    </row>
    <row r="339" spans="1:23" s="158" customFormat="1" ht="15.75" x14ac:dyDescent="0.25">
      <c r="A339" s="165"/>
      <c r="B339" s="161" t="s">
        <v>1480</v>
      </c>
      <c r="C339" s="161" t="s">
        <v>1031</v>
      </c>
      <c r="D339" s="162">
        <v>20</v>
      </c>
      <c r="E339" s="162">
        <v>12</v>
      </c>
      <c r="F339" s="162">
        <v>8</v>
      </c>
      <c r="G339" s="165"/>
      <c r="H339" s="165"/>
      <c r="I339" s="165"/>
      <c r="J339" s="165"/>
      <c r="K339" s="165"/>
      <c r="L339" s="165"/>
      <c r="M339" s="165"/>
      <c r="N339" s="165"/>
      <c r="O339" s="165"/>
      <c r="P339" s="165"/>
      <c r="Q339" s="165"/>
      <c r="R339" s="165"/>
      <c r="S339" s="165"/>
      <c r="T339" s="165"/>
      <c r="U339" s="165"/>
      <c r="V339" s="165"/>
      <c r="W339" s="165"/>
    </row>
    <row r="340" spans="1:23" s="158" customFormat="1" ht="15.75" x14ac:dyDescent="0.25">
      <c r="A340" s="165"/>
      <c r="B340" s="161" t="s">
        <v>1481</v>
      </c>
      <c r="C340" s="161" t="s">
        <v>654</v>
      </c>
      <c r="D340" s="162">
        <v>50</v>
      </c>
      <c r="E340" s="162">
        <v>38</v>
      </c>
      <c r="F340" s="162">
        <v>12</v>
      </c>
      <c r="G340" s="165"/>
      <c r="H340" s="165"/>
      <c r="I340" s="165"/>
      <c r="J340" s="165"/>
      <c r="K340" s="165"/>
      <c r="L340" s="165"/>
      <c r="M340" s="165"/>
      <c r="N340" s="165"/>
      <c r="O340" s="165"/>
      <c r="P340" s="165"/>
      <c r="Q340" s="165"/>
      <c r="R340" s="165"/>
      <c r="S340" s="165"/>
      <c r="T340" s="165"/>
      <c r="U340" s="165"/>
      <c r="V340" s="165"/>
      <c r="W340" s="165"/>
    </row>
    <row r="341" spans="1:23" s="158" customFormat="1" ht="15.75" x14ac:dyDescent="0.25">
      <c r="A341" s="165"/>
      <c r="B341" s="161" t="s">
        <v>1482</v>
      </c>
      <c r="C341" s="161" t="s">
        <v>655</v>
      </c>
      <c r="D341" s="162">
        <v>154</v>
      </c>
      <c r="E341" s="162">
        <v>106</v>
      </c>
      <c r="F341" s="162">
        <v>48</v>
      </c>
      <c r="G341" s="165"/>
      <c r="H341" s="165"/>
      <c r="I341" s="165"/>
      <c r="J341" s="165"/>
      <c r="K341" s="165"/>
      <c r="L341" s="165"/>
      <c r="M341" s="165"/>
      <c r="N341" s="165"/>
      <c r="O341" s="165"/>
      <c r="P341" s="165"/>
      <c r="Q341" s="165"/>
      <c r="R341" s="165"/>
      <c r="S341" s="165"/>
      <c r="T341" s="165"/>
      <c r="U341" s="165"/>
      <c r="V341" s="165"/>
      <c r="W341" s="165"/>
    </row>
    <row r="342" spans="1:23" s="158" customFormat="1" ht="15.75" x14ac:dyDescent="0.25">
      <c r="A342" s="165"/>
      <c r="B342" s="161" t="s">
        <v>1483</v>
      </c>
      <c r="C342" s="161" t="s">
        <v>656</v>
      </c>
      <c r="D342" s="162">
        <v>42</v>
      </c>
      <c r="E342" s="162">
        <v>30</v>
      </c>
      <c r="F342" s="162">
        <v>12</v>
      </c>
      <c r="G342" s="165"/>
      <c r="H342" s="165"/>
      <c r="I342" s="165"/>
      <c r="J342" s="165"/>
      <c r="K342" s="165"/>
      <c r="L342" s="165"/>
      <c r="M342" s="165"/>
      <c r="N342" s="165"/>
      <c r="O342" s="165"/>
      <c r="P342" s="165"/>
      <c r="Q342" s="165"/>
      <c r="R342" s="165"/>
      <c r="S342" s="165"/>
      <c r="T342" s="165"/>
      <c r="U342" s="165"/>
      <c r="V342" s="165"/>
      <c r="W342" s="165"/>
    </row>
    <row r="343" spans="1:23" s="158" customFormat="1" ht="15.75" x14ac:dyDescent="0.25">
      <c r="A343" s="165"/>
      <c r="B343" s="161" t="s">
        <v>1484</v>
      </c>
      <c r="C343" s="161" t="s">
        <v>657</v>
      </c>
      <c r="D343" s="162">
        <v>3</v>
      </c>
      <c r="E343" s="162">
        <v>2</v>
      </c>
      <c r="F343" s="162">
        <v>1</v>
      </c>
      <c r="G343" s="165"/>
      <c r="H343" s="165"/>
      <c r="I343" s="165"/>
      <c r="J343" s="165"/>
      <c r="K343" s="165"/>
      <c r="L343" s="165"/>
      <c r="M343" s="165"/>
      <c r="N343" s="165"/>
      <c r="O343" s="165"/>
      <c r="P343" s="165"/>
      <c r="Q343" s="165"/>
      <c r="R343" s="165"/>
      <c r="S343" s="165"/>
      <c r="T343" s="165"/>
      <c r="U343" s="165"/>
      <c r="V343" s="165"/>
      <c r="W343" s="165"/>
    </row>
    <row r="344" spans="1:23" s="158" customFormat="1" ht="15.75" x14ac:dyDescent="0.25">
      <c r="A344" s="165"/>
      <c r="B344" s="161" t="s">
        <v>1485</v>
      </c>
      <c r="C344" s="161" t="s">
        <v>658</v>
      </c>
      <c r="D344" s="162">
        <v>310</v>
      </c>
      <c r="E344" s="162">
        <v>144</v>
      </c>
      <c r="F344" s="162">
        <v>166</v>
      </c>
      <c r="G344" s="165"/>
      <c r="H344" s="165"/>
      <c r="I344" s="165"/>
      <c r="J344" s="165"/>
      <c r="K344" s="165"/>
      <c r="L344" s="165"/>
      <c r="M344" s="165"/>
      <c r="N344" s="165"/>
      <c r="O344" s="165"/>
      <c r="P344" s="165"/>
      <c r="Q344" s="165"/>
      <c r="R344" s="165"/>
      <c r="S344" s="165"/>
      <c r="T344" s="165"/>
      <c r="U344" s="165"/>
      <c r="V344" s="165"/>
      <c r="W344" s="165"/>
    </row>
    <row r="345" spans="1:23" s="158" customFormat="1" ht="15.75" x14ac:dyDescent="0.25">
      <c r="A345" s="165"/>
      <c r="B345" s="161" t="s">
        <v>1486</v>
      </c>
      <c r="C345" s="161" t="s">
        <v>659</v>
      </c>
      <c r="D345" s="162">
        <v>1</v>
      </c>
      <c r="E345" s="162">
        <v>1</v>
      </c>
      <c r="F345" s="162">
        <v>0</v>
      </c>
      <c r="G345" s="165"/>
      <c r="H345" s="165"/>
      <c r="I345" s="165"/>
      <c r="J345" s="165"/>
      <c r="K345" s="165"/>
      <c r="L345" s="165"/>
      <c r="M345" s="165"/>
      <c r="N345" s="165"/>
      <c r="O345" s="165"/>
      <c r="P345" s="165"/>
      <c r="Q345" s="165"/>
      <c r="R345" s="165"/>
      <c r="S345" s="165"/>
      <c r="T345" s="165"/>
      <c r="U345" s="165"/>
      <c r="V345" s="165"/>
      <c r="W345" s="165"/>
    </row>
    <row r="346" spans="1:23" s="158" customFormat="1" ht="15.75" x14ac:dyDescent="0.25">
      <c r="A346" s="165"/>
      <c r="B346" s="161" t="s">
        <v>1487</v>
      </c>
      <c r="C346" s="161" t="s">
        <v>661</v>
      </c>
      <c r="D346" s="162">
        <v>29</v>
      </c>
      <c r="E346" s="162">
        <v>18</v>
      </c>
      <c r="F346" s="162">
        <v>11</v>
      </c>
      <c r="G346" s="165"/>
      <c r="H346" s="165"/>
      <c r="I346" s="165"/>
      <c r="J346" s="165"/>
      <c r="K346" s="165"/>
      <c r="L346" s="165"/>
      <c r="M346" s="165"/>
      <c r="N346" s="165"/>
      <c r="O346" s="165"/>
      <c r="P346" s="165"/>
      <c r="Q346" s="165"/>
      <c r="R346" s="165"/>
      <c r="S346" s="165"/>
      <c r="T346" s="165"/>
      <c r="U346" s="165"/>
      <c r="V346" s="165"/>
      <c r="W346" s="165"/>
    </row>
    <row r="347" spans="1:23" s="158" customFormat="1" ht="15.75" x14ac:dyDescent="0.25">
      <c r="A347" s="165"/>
      <c r="B347" s="161" t="s">
        <v>1488</v>
      </c>
      <c r="C347" s="161" t="s">
        <v>893</v>
      </c>
      <c r="D347" s="162">
        <v>28</v>
      </c>
      <c r="E347" s="162">
        <v>3</v>
      </c>
      <c r="F347" s="162">
        <v>25</v>
      </c>
      <c r="G347" s="165"/>
      <c r="H347" s="165"/>
      <c r="I347" s="165"/>
      <c r="J347" s="165"/>
      <c r="K347" s="165"/>
      <c r="L347" s="165"/>
      <c r="M347" s="165"/>
      <c r="N347" s="165"/>
      <c r="O347" s="165"/>
      <c r="P347" s="165"/>
      <c r="Q347" s="165"/>
      <c r="R347" s="165"/>
      <c r="S347" s="165"/>
      <c r="T347" s="165"/>
      <c r="U347" s="165"/>
      <c r="V347" s="165"/>
      <c r="W347" s="165"/>
    </row>
    <row r="348" spans="1:23" s="158" customFormat="1" ht="15.75" x14ac:dyDescent="0.25">
      <c r="A348" s="165"/>
      <c r="B348" s="161" t="s">
        <v>1489</v>
      </c>
      <c r="C348" s="161" t="s">
        <v>662</v>
      </c>
      <c r="D348" s="162">
        <v>14</v>
      </c>
      <c r="E348" s="162">
        <v>7</v>
      </c>
      <c r="F348" s="162">
        <v>7</v>
      </c>
      <c r="G348" s="165"/>
      <c r="H348" s="165"/>
      <c r="I348" s="165"/>
      <c r="J348" s="165"/>
      <c r="K348" s="165"/>
      <c r="L348" s="165"/>
      <c r="M348" s="165"/>
      <c r="N348" s="165"/>
      <c r="O348" s="165"/>
      <c r="P348" s="165"/>
      <c r="Q348" s="165"/>
      <c r="R348" s="165"/>
      <c r="S348" s="165"/>
      <c r="T348" s="165"/>
      <c r="U348" s="165"/>
      <c r="V348" s="165"/>
      <c r="W348" s="165"/>
    </row>
    <row r="349" spans="1:23" s="158" customFormat="1" ht="15.75" x14ac:dyDescent="0.25">
      <c r="A349" s="165"/>
      <c r="B349" s="161" t="s">
        <v>1490</v>
      </c>
      <c r="C349" s="161" t="s">
        <v>72</v>
      </c>
      <c r="D349" s="162">
        <v>26</v>
      </c>
      <c r="E349" s="162">
        <v>15</v>
      </c>
      <c r="F349" s="162">
        <v>11</v>
      </c>
      <c r="G349" s="165"/>
      <c r="H349" s="165"/>
      <c r="I349" s="165"/>
      <c r="J349" s="165"/>
      <c r="K349" s="165"/>
      <c r="L349" s="165"/>
      <c r="M349" s="165"/>
      <c r="N349" s="165"/>
      <c r="O349" s="165"/>
      <c r="P349" s="165"/>
      <c r="Q349" s="165"/>
      <c r="R349" s="165"/>
      <c r="S349" s="165"/>
      <c r="T349" s="165"/>
      <c r="U349" s="165"/>
      <c r="V349" s="165"/>
      <c r="W349" s="165"/>
    </row>
    <row r="350" spans="1:23" s="158" customFormat="1" ht="15.75" x14ac:dyDescent="0.25">
      <c r="A350" s="165"/>
      <c r="B350" s="161" t="s">
        <v>1491</v>
      </c>
      <c r="C350" s="161" t="s">
        <v>666</v>
      </c>
      <c r="D350" s="162">
        <v>13</v>
      </c>
      <c r="E350" s="162">
        <v>5</v>
      </c>
      <c r="F350" s="162">
        <v>8</v>
      </c>
      <c r="G350" s="165"/>
      <c r="H350" s="165"/>
      <c r="I350" s="165"/>
      <c r="J350" s="165"/>
      <c r="K350" s="165"/>
      <c r="L350" s="165"/>
      <c r="M350" s="165"/>
      <c r="N350" s="165"/>
      <c r="O350" s="165"/>
      <c r="P350" s="165"/>
      <c r="Q350" s="165"/>
      <c r="R350" s="165"/>
      <c r="S350" s="165"/>
      <c r="T350" s="165"/>
      <c r="U350" s="165"/>
      <c r="V350" s="165"/>
      <c r="W350" s="165"/>
    </row>
    <row r="351" spans="1:23" s="158" customFormat="1" ht="15.75" x14ac:dyDescent="0.25">
      <c r="A351" s="165"/>
      <c r="B351" s="161" t="s">
        <v>1492</v>
      </c>
      <c r="C351" s="161" t="s">
        <v>667</v>
      </c>
      <c r="D351" s="162">
        <v>43</v>
      </c>
      <c r="E351" s="162">
        <v>4</v>
      </c>
      <c r="F351" s="162">
        <v>39</v>
      </c>
      <c r="G351" s="165"/>
      <c r="H351" s="165"/>
      <c r="I351" s="165"/>
      <c r="J351" s="165"/>
      <c r="K351" s="165"/>
      <c r="L351" s="165"/>
      <c r="M351" s="165"/>
      <c r="N351" s="165"/>
      <c r="O351" s="165"/>
      <c r="P351" s="165"/>
      <c r="Q351" s="165"/>
      <c r="R351" s="165"/>
      <c r="S351" s="165"/>
      <c r="T351" s="165"/>
      <c r="U351" s="165"/>
      <c r="V351" s="165"/>
      <c r="W351" s="165"/>
    </row>
    <row r="352" spans="1:23" s="158" customFormat="1" ht="15.75" x14ac:dyDescent="0.25">
      <c r="A352" s="165"/>
      <c r="B352" s="161" t="s">
        <v>1493</v>
      </c>
      <c r="C352" s="161" t="s">
        <v>668</v>
      </c>
      <c r="D352" s="162">
        <v>45</v>
      </c>
      <c r="E352" s="162">
        <v>28</v>
      </c>
      <c r="F352" s="162">
        <v>17</v>
      </c>
      <c r="G352" s="165"/>
      <c r="H352" s="165"/>
      <c r="I352" s="165"/>
      <c r="J352" s="165"/>
      <c r="K352" s="165"/>
      <c r="L352" s="165"/>
      <c r="M352" s="165"/>
      <c r="N352" s="165"/>
      <c r="O352" s="165"/>
      <c r="P352" s="165"/>
      <c r="Q352" s="165"/>
      <c r="R352" s="165"/>
      <c r="S352" s="165"/>
      <c r="T352" s="165"/>
      <c r="U352" s="165"/>
      <c r="V352" s="165"/>
      <c r="W352" s="165"/>
    </row>
    <row r="353" spans="1:23" s="158" customFormat="1" ht="15.75" x14ac:dyDescent="0.25">
      <c r="A353" s="165"/>
      <c r="B353" s="161" t="s">
        <v>1494</v>
      </c>
      <c r="C353" s="161" t="s">
        <v>669</v>
      </c>
      <c r="D353" s="162">
        <v>72</v>
      </c>
      <c r="E353" s="162">
        <v>48</v>
      </c>
      <c r="F353" s="162">
        <v>24</v>
      </c>
      <c r="G353" s="165"/>
      <c r="H353" s="165"/>
      <c r="I353" s="165"/>
      <c r="J353" s="165"/>
      <c r="K353" s="165"/>
      <c r="L353" s="165"/>
      <c r="M353" s="165"/>
      <c r="N353" s="165"/>
      <c r="O353" s="165"/>
      <c r="P353" s="165"/>
      <c r="Q353" s="165"/>
      <c r="R353" s="165"/>
      <c r="S353" s="165"/>
      <c r="T353" s="165"/>
      <c r="U353" s="165"/>
      <c r="V353" s="165"/>
      <c r="W353" s="165"/>
    </row>
    <row r="354" spans="1:23" s="158" customFormat="1" ht="15.75" x14ac:dyDescent="0.25">
      <c r="A354" s="165"/>
      <c r="B354" s="167" t="s">
        <v>1495</v>
      </c>
      <c r="C354" s="159" t="s">
        <v>670</v>
      </c>
      <c r="D354" s="160">
        <v>655</v>
      </c>
      <c r="E354" s="160">
        <v>381</v>
      </c>
      <c r="F354" s="160">
        <v>274</v>
      </c>
      <c r="G354" s="165"/>
      <c r="H354" s="165"/>
      <c r="I354" s="165"/>
      <c r="J354" s="165"/>
      <c r="K354" s="165"/>
      <c r="L354" s="165"/>
      <c r="M354" s="165"/>
      <c r="N354" s="165"/>
      <c r="O354" s="165"/>
      <c r="P354" s="165"/>
      <c r="Q354" s="165"/>
      <c r="R354" s="165"/>
      <c r="S354" s="165"/>
      <c r="T354" s="165"/>
      <c r="U354" s="165"/>
      <c r="V354" s="165"/>
      <c r="W354" s="165"/>
    </row>
    <row r="355" spans="1:23" s="158" customFormat="1" ht="15.75" x14ac:dyDescent="0.25">
      <c r="A355" s="165"/>
      <c r="B355" s="161" t="s">
        <v>1496</v>
      </c>
      <c r="C355" s="161" t="s">
        <v>1028</v>
      </c>
      <c r="D355" s="162">
        <v>113</v>
      </c>
      <c r="E355" s="162">
        <v>66</v>
      </c>
      <c r="F355" s="162">
        <v>47</v>
      </c>
      <c r="G355" s="165"/>
      <c r="H355" s="165"/>
      <c r="I355" s="165"/>
      <c r="J355" s="165"/>
      <c r="K355" s="165"/>
      <c r="L355" s="165"/>
      <c r="M355" s="165"/>
      <c r="N355" s="165"/>
      <c r="O355" s="165"/>
      <c r="P355" s="165"/>
      <c r="Q355" s="165"/>
      <c r="R355" s="165"/>
      <c r="S355" s="165"/>
      <c r="T355" s="165"/>
      <c r="U355" s="165"/>
      <c r="V355" s="165"/>
      <c r="W355" s="165"/>
    </row>
    <row r="356" spans="1:23" s="158" customFormat="1" ht="15.75" x14ac:dyDescent="0.25">
      <c r="A356" s="165"/>
      <c r="B356" s="161" t="s">
        <v>1497</v>
      </c>
      <c r="C356" s="161" t="s">
        <v>105</v>
      </c>
      <c r="D356" s="162">
        <v>128</v>
      </c>
      <c r="E356" s="162">
        <v>74</v>
      </c>
      <c r="F356" s="162">
        <v>54</v>
      </c>
      <c r="G356" s="165"/>
      <c r="H356" s="165"/>
      <c r="I356" s="165"/>
      <c r="J356" s="165"/>
      <c r="K356" s="165"/>
      <c r="L356" s="165"/>
      <c r="M356" s="165"/>
      <c r="N356" s="165"/>
      <c r="O356" s="165"/>
      <c r="P356" s="165"/>
      <c r="Q356" s="165"/>
      <c r="R356" s="165"/>
      <c r="S356" s="165"/>
      <c r="T356" s="165"/>
      <c r="U356" s="165"/>
      <c r="V356" s="165"/>
      <c r="W356" s="165"/>
    </row>
    <row r="357" spans="1:23" s="158" customFormat="1" ht="15.75" x14ac:dyDescent="0.25">
      <c r="A357" s="165"/>
      <c r="B357" s="161" t="s">
        <v>1498</v>
      </c>
      <c r="C357" s="161" t="s">
        <v>673</v>
      </c>
      <c r="D357" s="162">
        <v>2</v>
      </c>
      <c r="E357" s="162">
        <v>2</v>
      </c>
      <c r="F357" s="162">
        <v>0</v>
      </c>
      <c r="G357" s="165"/>
      <c r="H357" s="165"/>
      <c r="I357" s="165"/>
      <c r="J357" s="165"/>
      <c r="K357" s="165"/>
      <c r="L357" s="165"/>
      <c r="M357" s="165"/>
      <c r="N357" s="165"/>
      <c r="O357" s="165"/>
      <c r="P357" s="165"/>
      <c r="Q357" s="165"/>
      <c r="R357" s="165"/>
      <c r="S357" s="165"/>
      <c r="T357" s="165"/>
      <c r="U357" s="165"/>
      <c r="V357" s="165"/>
      <c r="W357" s="165"/>
    </row>
    <row r="358" spans="1:23" s="158" customFormat="1" ht="15.75" x14ac:dyDescent="0.25">
      <c r="A358" s="165"/>
      <c r="B358" s="161" t="s">
        <v>1499</v>
      </c>
      <c r="C358" s="161" t="s">
        <v>676</v>
      </c>
      <c r="D358" s="162">
        <v>2</v>
      </c>
      <c r="E358" s="162">
        <v>1</v>
      </c>
      <c r="F358" s="162">
        <v>1</v>
      </c>
      <c r="G358" s="165"/>
      <c r="H358" s="165"/>
      <c r="I358" s="165"/>
      <c r="J358" s="165"/>
      <c r="K358" s="165"/>
      <c r="L358" s="165"/>
      <c r="M358" s="165"/>
      <c r="N358" s="165"/>
      <c r="O358" s="165"/>
      <c r="P358" s="165"/>
      <c r="Q358" s="165"/>
      <c r="R358" s="165"/>
      <c r="S358" s="165"/>
      <c r="T358" s="165"/>
      <c r="U358" s="165"/>
      <c r="V358" s="165"/>
      <c r="W358" s="165"/>
    </row>
    <row r="359" spans="1:23" s="158" customFormat="1" ht="15.75" x14ac:dyDescent="0.25">
      <c r="A359" s="165"/>
      <c r="B359" s="161" t="s">
        <v>1500</v>
      </c>
      <c r="C359" s="161" t="s">
        <v>680</v>
      </c>
      <c r="D359" s="162">
        <v>54</v>
      </c>
      <c r="E359" s="162">
        <v>29</v>
      </c>
      <c r="F359" s="162">
        <v>25</v>
      </c>
      <c r="G359" s="165"/>
      <c r="H359" s="165"/>
      <c r="I359" s="165"/>
      <c r="J359" s="165"/>
      <c r="K359" s="165"/>
      <c r="L359" s="165"/>
      <c r="M359" s="165"/>
      <c r="N359" s="165"/>
      <c r="O359" s="165"/>
      <c r="P359" s="165"/>
      <c r="Q359" s="165"/>
      <c r="R359" s="165"/>
      <c r="S359" s="165"/>
      <c r="T359" s="165"/>
      <c r="U359" s="165"/>
      <c r="V359" s="165"/>
      <c r="W359" s="165"/>
    </row>
    <row r="360" spans="1:23" s="158" customFormat="1" ht="15.75" x14ac:dyDescent="0.25">
      <c r="A360" s="165"/>
      <c r="B360" s="161" t="s">
        <v>1501</v>
      </c>
      <c r="C360" s="161" t="s">
        <v>935</v>
      </c>
      <c r="D360" s="162">
        <v>4</v>
      </c>
      <c r="E360" s="162">
        <v>4</v>
      </c>
      <c r="F360" s="162">
        <v>0</v>
      </c>
      <c r="G360" s="165"/>
      <c r="H360" s="165"/>
      <c r="I360" s="165"/>
      <c r="J360" s="165"/>
      <c r="K360" s="165"/>
      <c r="L360" s="165"/>
      <c r="M360" s="165"/>
      <c r="N360" s="165"/>
      <c r="O360" s="165"/>
      <c r="P360" s="165"/>
      <c r="Q360" s="165"/>
      <c r="R360" s="165"/>
      <c r="S360" s="165"/>
      <c r="T360" s="165"/>
      <c r="U360" s="165"/>
      <c r="V360" s="165"/>
      <c r="W360" s="165"/>
    </row>
    <row r="361" spans="1:23" s="158" customFormat="1" ht="15.75" x14ac:dyDescent="0.25">
      <c r="A361" s="165"/>
      <c r="B361" s="161" t="s">
        <v>1502</v>
      </c>
      <c r="C361" s="161" t="s">
        <v>683</v>
      </c>
      <c r="D361" s="162">
        <v>40</v>
      </c>
      <c r="E361" s="162">
        <v>24</v>
      </c>
      <c r="F361" s="162">
        <v>16</v>
      </c>
      <c r="G361" s="165"/>
      <c r="H361" s="165"/>
      <c r="I361" s="165"/>
      <c r="J361" s="165"/>
      <c r="K361" s="165"/>
      <c r="L361" s="165"/>
      <c r="M361" s="165"/>
      <c r="N361" s="165"/>
      <c r="O361" s="165"/>
      <c r="P361" s="165"/>
      <c r="Q361" s="165"/>
      <c r="R361" s="165"/>
      <c r="S361" s="165"/>
      <c r="T361" s="165"/>
      <c r="U361" s="165"/>
      <c r="V361" s="165"/>
      <c r="W361" s="165"/>
    </row>
    <row r="362" spans="1:23" s="158" customFormat="1" ht="15.75" x14ac:dyDescent="0.25">
      <c r="A362" s="165"/>
      <c r="B362" s="161" t="s">
        <v>1503</v>
      </c>
      <c r="C362" s="161" t="s">
        <v>1029</v>
      </c>
      <c r="D362" s="162">
        <v>5</v>
      </c>
      <c r="E362" s="162">
        <v>4</v>
      </c>
      <c r="F362" s="162">
        <v>1</v>
      </c>
      <c r="G362" s="165"/>
      <c r="H362" s="165"/>
      <c r="I362" s="165"/>
      <c r="J362" s="165"/>
      <c r="K362" s="165"/>
      <c r="L362" s="165"/>
      <c r="M362" s="165"/>
      <c r="N362" s="165"/>
      <c r="O362" s="165"/>
      <c r="P362" s="165"/>
      <c r="Q362" s="165"/>
      <c r="R362" s="165"/>
      <c r="S362" s="165"/>
      <c r="T362" s="165"/>
      <c r="U362" s="165"/>
      <c r="V362" s="165"/>
      <c r="W362" s="165"/>
    </row>
    <row r="363" spans="1:23" s="158" customFormat="1" ht="15.75" x14ac:dyDescent="0.25">
      <c r="A363" s="165"/>
      <c r="B363" s="161" t="s">
        <v>1504</v>
      </c>
      <c r="C363" s="161" t="s">
        <v>684</v>
      </c>
      <c r="D363" s="162">
        <v>2</v>
      </c>
      <c r="E363" s="162">
        <v>1</v>
      </c>
      <c r="F363" s="162">
        <v>1</v>
      </c>
      <c r="G363" s="165"/>
      <c r="H363" s="165"/>
      <c r="I363" s="165"/>
      <c r="J363" s="165"/>
      <c r="K363" s="165"/>
      <c r="L363" s="165"/>
      <c r="M363" s="165"/>
      <c r="N363" s="165"/>
      <c r="O363" s="165"/>
      <c r="P363" s="165"/>
      <c r="Q363" s="165"/>
      <c r="R363" s="165"/>
      <c r="S363" s="165"/>
      <c r="T363" s="165"/>
      <c r="U363" s="165"/>
      <c r="V363" s="165"/>
      <c r="W363" s="165"/>
    </row>
    <row r="364" spans="1:23" s="158" customFormat="1" ht="15.75" x14ac:dyDescent="0.25">
      <c r="A364" s="165"/>
      <c r="B364" s="161" t="s">
        <v>1505</v>
      </c>
      <c r="C364" s="161" t="s">
        <v>493</v>
      </c>
      <c r="D364" s="162">
        <v>53</v>
      </c>
      <c r="E364" s="162">
        <v>32</v>
      </c>
      <c r="F364" s="162">
        <v>21</v>
      </c>
      <c r="G364" s="165"/>
      <c r="H364" s="165"/>
      <c r="I364" s="165"/>
      <c r="J364" s="165"/>
      <c r="K364" s="165"/>
      <c r="L364" s="165"/>
      <c r="M364" s="165"/>
      <c r="N364" s="165"/>
      <c r="O364" s="165"/>
      <c r="P364" s="165"/>
      <c r="Q364" s="165"/>
      <c r="R364" s="165"/>
      <c r="S364" s="165"/>
      <c r="T364" s="165"/>
      <c r="U364" s="165"/>
      <c r="V364" s="165"/>
      <c r="W364" s="165"/>
    </row>
    <row r="365" spans="1:23" s="158" customFormat="1" ht="15.75" x14ac:dyDescent="0.25">
      <c r="A365" s="165"/>
      <c r="B365" s="161" t="s">
        <v>1506</v>
      </c>
      <c r="C365" s="161" t="s">
        <v>687</v>
      </c>
      <c r="D365" s="162">
        <v>26</v>
      </c>
      <c r="E365" s="162">
        <v>12</v>
      </c>
      <c r="F365" s="162">
        <v>14</v>
      </c>
      <c r="G365" s="165"/>
      <c r="H365" s="165"/>
      <c r="I365" s="165"/>
      <c r="J365" s="165"/>
      <c r="K365" s="165"/>
      <c r="L365" s="165"/>
      <c r="M365" s="165"/>
      <c r="N365" s="165"/>
      <c r="O365" s="165"/>
      <c r="P365" s="165"/>
      <c r="Q365" s="165"/>
      <c r="R365" s="165"/>
      <c r="S365" s="165"/>
      <c r="T365" s="165"/>
      <c r="U365" s="165"/>
      <c r="V365" s="165"/>
      <c r="W365" s="165"/>
    </row>
    <row r="366" spans="1:23" s="158" customFormat="1" ht="15.75" x14ac:dyDescent="0.25">
      <c r="A366" s="165"/>
      <c r="B366" s="161" t="s">
        <v>1507</v>
      </c>
      <c r="C366" s="161" t="s">
        <v>688</v>
      </c>
      <c r="D366" s="162">
        <v>41</v>
      </c>
      <c r="E366" s="162">
        <v>21</v>
      </c>
      <c r="F366" s="162">
        <v>20</v>
      </c>
      <c r="G366" s="165"/>
      <c r="H366" s="165"/>
      <c r="I366" s="165"/>
      <c r="J366" s="165"/>
      <c r="K366" s="165"/>
      <c r="L366" s="165"/>
      <c r="M366" s="165"/>
      <c r="N366" s="165"/>
      <c r="O366" s="165"/>
      <c r="P366" s="165"/>
      <c r="Q366" s="165"/>
      <c r="R366" s="165"/>
      <c r="S366" s="165"/>
      <c r="T366" s="165"/>
      <c r="U366" s="165"/>
      <c r="V366" s="165"/>
      <c r="W366" s="165"/>
    </row>
    <row r="367" spans="1:23" s="158" customFormat="1" ht="15.75" x14ac:dyDescent="0.25">
      <c r="A367" s="165"/>
      <c r="B367" s="161" t="s">
        <v>1508</v>
      </c>
      <c r="C367" s="161" t="s">
        <v>468</v>
      </c>
      <c r="D367" s="162">
        <v>3</v>
      </c>
      <c r="E367" s="162">
        <v>2</v>
      </c>
      <c r="F367" s="162">
        <v>1</v>
      </c>
      <c r="G367" s="165"/>
      <c r="H367" s="165"/>
      <c r="I367" s="165"/>
      <c r="J367" s="165"/>
      <c r="K367" s="165"/>
      <c r="L367" s="165"/>
      <c r="M367" s="165"/>
      <c r="N367" s="165"/>
      <c r="O367" s="165"/>
      <c r="P367" s="165"/>
      <c r="Q367" s="165"/>
      <c r="R367" s="165"/>
      <c r="S367" s="165"/>
      <c r="T367" s="165"/>
      <c r="U367" s="165"/>
      <c r="V367" s="165"/>
      <c r="W367" s="165"/>
    </row>
    <row r="368" spans="1:23" s="158" customFormat="1" ht="15.75" x14ac:dyDescent="0.25">
      <c r="A368" s="165"/>
      <c r="B368" s="161" t="s">
        <v>1509</v>
      </c>
      <c r="C368" s="161" t="s">
        <v>689</v>
      </c>
      <c r="D368" s="162">
        <v>3</v>
      </c>
      <c r="E368" s="162">
        <v>2</v>
      </c>
      <c r="F368" s="162">
        <v>1</v>
      </c>
      <c r="G368" s="165"/>
      <c r="H368" s="165"/>
      <c r="I368" s="165"/>
      <c r="J368" s="165"/>
      <c r="K368" s="165"/>
      <c r="L368" s="165"/>
      <c r="M368" s="165"/>
      <c r="N368" s="165"/>
      <c r="O368" s="165"/>
      <c r="P368" s="165"/>
      <c r="Q368" s="165"/>
      <c r="R368" s="165"/>
      <c r="S368" s="165"/>
      <c r="T368" s="165"/>
      <c r="U368" s="165"/>
      <c r="V368" s="165"/>
      <c r="W368" s="165"/>
    </row>
    <row r="369" spans="1:23" s="158" customFormat="1" ht="15.75" x14ac:dyDescent="0.25">
      <c r="A369" s="165"/>
      <c r="B369" s="161" t="s">
        <v>1510</v>
      </c>
      <c r="C369" s="161" t="s">
        <v>691</v>
      </c>
      <c r="D369" s="162">
        <v>1</v>
      </c>
      <c r="E369" s="162">
        <v>1</v>
      </c>
      <c r="F369" s="162">
        <v>0</v>
      </c>
      <c r="G369" s="165"/>
      <c r="H369" s="165"/>
      <c r="I369" s="165"/>
      <c r="J369" s="165"/>
      <c r="K369" s="165"/>
      <c r="L369" s="165"/>
      <c r="M369" s="165"/>
      <c r="N369" s="165"/>
      <c r="O369" s="165"/>
      <c r="P369" s="165"/>
      <c r="Q369" s="165"/>
      <c r="R369" s="165"/>
      <c r="S369" s="165"/>
      <c r="T369" s="165"/>
      <c r="U369" s="165"/>
      <c r="V369" s="165"/>
      <c r="W369" s="165"/>
    </row>
    <row r="370" spans="1:23" s="158" customFormat="1" ht="15.75" x14ac:dyDescent="0.25">
      <c r="A370" s="165"/>
      <c r="B370" s="161" t="s">
        <v>1511</v>
      </c>
      <c r="C370" s="161" t="s">
        <v>894</v>
      </c>
      <c r="D370" s="162">
        <v>143</v>
      </c>
      <c r="E370" s="162">
        <v>82</v>
      </c>
      <c r="F370" s="162">
        <v>61</v>
      </c>
      <c r="G370" s="165"/>
      <c r="H370" s="165"/>
      <c r="I370" s="165"/>
      <c r="J370" s="165"/>
      <c r="K370" s="165"/>
      <c r="L370" s="165"/>
      <c r="M370" s="165"/>
      <c r="N370" s="165"/>
      <c r="O370" s="165"/>
      <c r="P370" s="165"/>
      <c r="Q370" s="165"/>
      <c r="R370" s="165"/>
      <c r="S370" s="165"/>
      <c r="T370" s="165"/>
      <c r="U370" s="165"/>
      <c r="V370" s="165"/>
      <c r="W370" s="165"/>
    </row>
    <row r="371" spans="1:23" s="158" customFormat="1" ht="15.75" x14ac:dyDescent="0.25">
      <c r="A371" s="165"/>
      <c r="B371" s="161" t="s">
        <v>1512</v>
      </c>
      <c r="C371" s="161" t="s">
        <v>693</v>
      </c>
      <c r="D371" s="162">
        <v>18</v>
      </c>
      <c r="E371" s="162">
        <v>14</v>
      </c>
      <c r="F371" s="162">
        <v>4</v>
      </c>
      <c r="G371" s="165"/>
      <c r="H371" s="165"/>
      <c r="I371" s="165"/>
      <c r="J371" s="165"/>
      <c r="K371" s="165"/>
      <c r="L371" s="165"/>
      <c r="M371" s="165"/>
      <c r="N371" s="165"/>
      <c r="O371" s="165"/>
      <c r="P371" s="165"/>
      <c r="Q371" s="165"/>
      <c r="R371" s="165"/>
      <c r="S371" s="165"/>
      <c r="T371" s="165"/>
      <c r="U371" s="165"/>
      <c r="V371" s="165"/>
      <c r="W371" s="165"/>
    </row>
    <row r="372" spans="1:23" s="158" customFormat="1" ht="15.75" x14ac:dyDescent="0.25">
      <c r="A372" s="165"/>
      <c r="B372" s="161" t="s">
        <v>1513</v>
      </c>
      <c r="C372" s="161" t="s">
        <v>696</v>
      </c>
      <c r="D372" s="162">
        <v>17</v>
      </c>
      <c r="E372" s="162">
        <v>10</v>
      </c>
      <c r="F372" s="162">
        <v>7</v>
      </c>
      <c r="G372" s="165"/>
      <c r="H372" s="165"/>
      <c r="I372" s="165"/>
      <c r="J372" s="165"/>
      <c r="K372" s="165"/>
      <c r="L372" s="165"/>
      <c r="M372" s="165"/>
      <c r="N372" s="165"/>
      <c r="O372" s="165"/>
      <c r="P372" s="165"/>
      <c r="Q372" s="165"/>
      <c r="R372" s="165"/>
      <c r="S372" s="165"/>
      <c r="T372" s="165"/>
      <c r="U372" s="165"/>
      <c r="V372" s="165"/>
      <c r="W372" s="165"/>
    </row>
    <row r="373" spans="1:23" s="158" customFormat="1" ht="15.75" x14ac:dyDescent="0.25">
      <c r="A373" s="165"/>
      <c r="B373" s="167" t="s">
        <v>1514</v>
      </c>
      <c r="C373" s="159" t="s">
        <v>697</v>
      </c>
      <c r="D373" s="160">
        <v>61</v>
      </c>
      <c r="E373" s="160">
        <v>27</v>
      </c>
      <c r="F373" s="160">
        <v>34</v>
      </c>
      <c r="G373" s="165"/>
      <c r="H373" s="165"/>
      <c r="I373" s="165"/>
      <c r="J373" s="165"/>
      <c r="K373" s="165"/>
      <c r="L373" s="165"/>
      <c r="M373" s="165"/>
      <c r="N373" s="165"/>
      <c r="O373" s="165"/>
      <c r="P373" s="165"/>
      <c r="Q373" s="165"/>
      <c r="R373" s="165"/>
      <c r="S373" s="165"/>
      <c r="T373" s="165"/>
      <c r="U373" s="165"/>
      <c r="V373" s="165"/>
      <c r="W373" s="165"/>
    </row>
    <row r="374" spans="1:23" s="158" customFormat="1" ht="15.75" x14ac:dyDescent="0.25">
      <c r="A374" s="165"/>
      <c r="B374" s="161" t="s">
        <v>1515</v>
      </c>
      <c r="C374" s="161" t="s">
        <v>697</v>
      </c>
      <c r="D374" s="162">
        <v>2</v>
      </c>
      <c r="E374" s="162">
        <v>1</v>
      </c>
      <c r="F374" s="162">
        <v>1</v>
      </c>
      <c r="G374" s="165"/>
      <c r="H374" s="165"/>
      <c r="I374" s="165"/>
      <c r="J374" s="165"/>
      <c r="K374" s="165"/>
      <c r="L374" s="165"/>
      <c r="M374" s="165"/>
      <c r="N374" s="165"/>
      <c r="O374" s="165"/>
      <c r="P374" s="165"/>
      <c r="Q374" s="165"/>
      <c r="R374" s="165"/>
      <c r="S374" s="165"/>
      <c r="T374" s="165"/>
      <c r="U374" s="165"/>
      <c r="V374" s="165"/>
      <c r="W374" s="165"/>
    </row>
    <row r="375" spans="1:23" s="158" customFormat="1" ht="15.75" x14ac:dyDescent="0.25">
      <c r="A375" s="165"/>
      <c r="B375" s="161" t="s">
        <v>1516</v>
      </c>
      <c r="C375" s="161" t="s">
        <v>698</v>
      </c>
      <c r="D375" s="162">
        <v>1</v>
      </c>
      <c r="E375" s="162">
        <v>0</v>
      </c>
      <c r="F375" s="162">
        <v>1</v>
      </c>
      <c r="G375" s="165"/>
      <c r="H375" s="165"/>
      <c r="I375" s="165"/>
      <c r="J375" s="165"/>
      <c r="K375" s="165"/>
      <c r="L375" s="165"/>
      <c r="M375" s="165"/>
      <c r="N375" s="165"/>
      <c r="O375" s="165"/>
      <c r="P375" s="165"/>
      <c r="Q375" s="165"/>
      <c r="R375" s="165"/>
      <c r="S375" s="165"/>
      <c r="T375" s="165"/>
      <c r="U375" s="165"/>
      <c r="V375" s="165"/>
      <c r="W375" s="165"/>
    </row>
    <row r="376" spans="1:23" s="158" customFormat="1" ht="15.75" x14ac:dyDescent="0.25">
      <c r="A376" s="165"/>
      <c r="B376" s="161" t="s">
        <v>1517</v>
      </c>
      <c r="C376" s="161" t="s">
        <v>700</v>
      </c>
      <c r="D376" s="162">
        <v>34</v>
      </c>
      <c r="E376" s="162">
        <v>14</v>
      </c>
      <c r="F376" s="162">
        <v>20</v>
      </c>
      <c r="G376" s="165"/>
      <c r="H376" s="165"/>
      <c r="I376" s="165"/>
      <c r="J376" s="165"/>
      <c r="K376" s="165"/>
      <c r="L376" s="165"/>
      <c r="M376" s="165"/>
      <c r="N376" s="165"/>
      <c r="O376" s="165"/>
      <c r="P376" s="165"/>
      <c r="Q376" s="165"/>
      <c r="R376" s="165"/>
      <c r="S376" s="165"/>
      <c r="T376" s="165"/>
      <c r="U376" s="165"/>
      <c r="V376" s="165"/>
      <c r="W376" s="165"/>
    </row>
    <row r="377" spans="1:23" s="158" customFormat="1" ht="15.75" x14ac:dyDescent="0.25">
      <c r="A377" s="165"/>
      <c r="B377" s="161" t="s">
        <v>1518</v>
      </c>
      <c r="C377" s="161" t="s">
        <v>702</v>
      </c>
      <c r="D377" s="162">
        <v>24</v>
      </c>
      <c r="E377" s="162">
        <v>12</v>
      </c>
      <c r="F377" s="162">
        <v>12</v>
      </c>
      <c r="G377" s="165"/>
      <c r="H377" s="165"/>
      <c r="I377" s="165"/>
      <c r="J377" s="165"/>
      <c r="K377" s="165"/>
      <c r="L377" s="165"/>
      <c r="M377" s="165"/>
      <c r="N377" s="165"/>
      <c r="O377" s="165"/>
      <c r="P377" s="165"/>
      <c r="Q377" s="165"/>
      <c r="R377" s="165"/>
      <c r="S377" s="165"/>
      <c r="T377" s="165"/>
      <c r="U377" s="165"/>
      <c r="V377" s="165"/>
      <c r="W377" s="165"/>
    </row>
    <row r="378" spans="1:23" s="158" customFormat="1" ht="15.75" x14ac:dyDescent="0.25">
      <c r="A378" s="165"/>
      <c r="B378" s="167" t="s">
        <v>1519</v>
      </c>
      <c r="C378" s="159" t="s">
        <v>704</v>
      </c>
      <c r="D378" s="160">
        <v>203</v>
      </c>
      <c r="E378" s="160">
        <v>125</v>
      </c>
      <c r="F378" s="160">
        <v>78</v>
      </c>
      <c r="G378" s="165"/>
      <c r="H378" s="165"/>
      <c r="I378" s="165"/>
      <c r="J378" s="165"/>
      <c r="K378" s="165"/>
      <c r="L378" s="165"/>
      <c r="M378" s="165"/>
      <c r="N378" s="165"/>
      <c r="O378" s="165"/>
      <c r="P378" s="165"/>
      <c r="Q378" s="165"/>
      <c r="R378" s="165"/>
      <c r="S378" s="165"/>
      <c r="T378" s="165"/>
      <c r="U378" s="165"/>
      <c r="V378" s="165"/>
      <c r="W378" s="165"/>
    </row>
    <row r="379" spans="1:23" s="158" customFormat="1" ht="15.75" x14ac:dyDescent="0.25">
      <c r="A379" s="165"/>
      <c r="B379" s="161" t="s">
        <v>1520</v>
      </c>
      <c r="C379" s="161" t="s">
        <v>705</v>
      </c>
      <c r="D379" s="162">
        <v>123</v>
      </c>
      <c r="E379" s="162">
        <v>79</v>
      </c>
      <c r="F379" s="162">
        <v>44</v>
      </c>
      <c r="G379" s="165"/>
      <c r="H379" s="165"/>
      <c r="I379" s="165"/>
      <c r="J379" s="165"/>
      <c r="K379" s="165"/>
      <c r="L379" s="165"/>
      <c r="M379" s="165"/>
      <c r="N379" s="165"/>
      <c r="O379" s="165"/>
      <c r="P379" s="165"/>
      <c r="Q379" s="165"/>
      <c r="R379" s="165"/>
      <c r="S379" s="165"/>
      <c r="T379" s="165"/>
      <c r="U379" s="165"/>
      <c r="V379" s="165"/>
      <c r="W379" s="165"/>
    </row>
    <row r="380" spans="1:23" s="158" customFormat="1" ht="15.75" x14ac:dyDescent="0.25">
      <c r="A380" s="165"/>
      <c r="B380" s="161" t="s">
        <v>1521</v>
      </c>
      <c r="C380" s="161" t="s">
        <v>706</v>
      </c>
      <c r="D380" s="162">
        <v>11</v>
      </c>
      <c r="E380" s="162">
        <v>7</v>
      </c>
      <c r="F380" s="162">
        <v>4</v>
      </c>
      <c r="G380" s="165"/>
      <c r="H380" s="165"/>
      <c r="I380" s="165"/>
      <c r="J380" s="165"/>
      <c r="K380" s="165"/>
      <c r="L380" s="165"/>
      <c r="M380" s="165"/>
      <c r="N380" s="165"/>
      <c r="O380" s="165"/>
      <c r="P380" s="165"/>
      <c r="Q380" s="165"/>
      <c r="R380" s="165"/>
      <c r="S380" s="165"/>
      <c r="T380" s="165"/>
      <c r="U380" s="165"/>
      <c r="V380" s="165"/>
      <c r="W380" s="165"/>
    </row>
    <row r="381" spans="1:23" s="158" customFormat="1" ht="15.75" x14ac:dyDescent="0.25">
      <c r="A381" s="165"/>
      <c r="B381" s="161" t="s">
        <v>1522</v>
      </c>
      <c r="C381" s="161" t="s">
        <v>870</v>
      </c>
      <c r="D381" s="162">
        <v>1</v>
      </c>
      <c r="E381" s="162">
        <v>1</v>
      </c>
      <c r="F381" s="162">
        <v>0</v>
      </c>
      <c r="G381" s="165"/>
      <c r="H381" s="165"/>
      <c r="I381" s="165"/>
      <c r="J381" s="165"/>
      <c r="K381" s="165"/>
      <c r="L381" s="165"/>
      <c r="M381" s="165"/>
      <c r="N381" s="165"/>
      <c r="O381" s="165"/>
      <c r="P381" s="165"/>
      <c r="Q381" s="165"/>
      <c r="R381" s="165"/>
      <c r="S381" s="165"/>
      <c r="T381" s="165"/>
      <c r="U381" s="165"/>
      <c r="V381" s="165"/>
      <c r="W381" s="165"/>
    </row>
    <row r="382" spans="1:23" s="158" customFormat="1" ht="15.75" x14ac:dyDescent="0.25">
      <c r="A382" s="165"/>
      <c r="B382" s="161" t="s">
        <v>1523</v>
      </c>
      <c r="C382" s="161" t="s">
        <v>708</v>
      </c>
      <c r="D382" s="162">
        <v>5</v>
      </c>
      <c r="E382" s="162">
        <v>4</v>
      </c>
      <c r="F382" s="162">
        <v>1</v>
      </c>
      <c r="G382" s="165"/>
      <c r="H382" s="165"/>
      <c r="I382" s="165"/>
      <c r="J382" s="165"/>
      <c r="K382" s="165"/>
      <c r="L382" s="165"/>
      <c r="M382" s="165"/>
      <c r="N382" s="165"/>
      <c r="O382" s="165"/>
      <c r="P382" s="165"/>
      <c r="Q382" s="165"/>
      <c r="R382" s="165"/>
      <c r="S382" s="165"/>
      <c r="T382" s="165"/>
      <c r="U382" s="165"/>
      <c r="V382" s="165"/>
      <c r="W382" s="165"/>
    </row>
    <row r="383" spans="1:23" s="158" customFormat="1" ht="15.75" x14ac:dyDescent="0.25">
      <c r="A383" s="165"/>
      <c r="B383" s="161" t="s">
        <v>1524</v>
      </c>
      <c r="C383" s="161" t="s">
        <v>709</v>
      </c>
      <c r="D383" s="162">
        <v>1</v>
      </c>
      <c r="E383" s="162">
        <v>1</v>
      </c>
      <c r="F383" s="162">
        <v>0</v>
      </c>
      <c r="G383" s="165"/>
      <c r="H383" s="165"/>
      <c r="I383" s="165"/>
      <c r="J383" s="165"/>
      <c r="K383" s="165"/>
      <c r="L383" s="165"/>
      <c r="M383" s="165"/>
      <c r="N383" s="165"/>
      <c r="O383" s="165"/>
      <c r="P383" s="165"/>
      <c r="Q383" s="165"/>
      <c r="R383" s="165"/>
      <c r="S383" s="165"/>
      <c r="T383" s="165"/>
      <c r="U383" s="165"/>
      <c r="V383" s="165"/>
      <c r="W383" s="165"/>
    </row>
    <row r="384" spans="1:23" s="158" customFormat="1" ht="15.75" x14ac:dyDescent="0.25">
      <c r="A384" s="165"/>
      <c r="B384" s="161" t="s">
        <v>1525</v>
      </c>
      <c r="C384" s="161" t="s">
        <v>710</v>
      </c>
      <c r="D384" s="162">
        <v>4</v>
      </c>
      <c r="E384" s="162">
        <v>4</v>
      </c>
      <c r="F384" s="162">
        <v>0</v>
      </c>
      <c r="G384" s="165"/>
      <c r="H384" s="165"/>
      <c r="I384" s="165"/>
      <c r="J384" s="165"/>
      <c r="K384" s="165"/>
      <c r="L384" s="165"/>
      <c r="M384" s="165"/>
      <c r="N384" s="165"/>
      <c r="O384" s="165"/>
      <c r="P384" s="165"/>
      <c r="Q384" s="165"/>
      <c r="R384" s="165"/>
      <c r="S384" s="165"/>
      <c r="T384" s="165"/>
      <c r="U384" s="165"/>
      <c r="V384" s="165"/>
      <c r="W384" s="165"/>
    </row>
    <row r="385" spans="1:23" s="158" customFormat="1" ht="15.75" x14ac:dyDescent="0.25">
      <c r="A385" s="165"/>
      <c r="B385" s="161" t="s">
        <v>1526</v>
      </c>
      <c r="C385" s="161" t="s">
        <v>711</v>
      </c>
      <c r="D385" s="162">
        <v>1</v>
      </c>
      <c r="E385" s="162">
        <v>0</v>
      </c>
      <c r="F385" s="162">
        <v>1</v>
      </c>
      <c r="G385" s="165"/>
      <c r="H385" s="165"/>
      <c r="I385" s="165"/>
      <c r="J385" s="165"/>
      <c r="K385" s="165"/>
      <c r="L385" s="165"/>
      <c r="M385" s="165"/>
      <c r="N385" s="165"/>
      <c r="O385" s="165"/>
      <c r="P385" s="165"/>
      <c r="Q385" s="165"/>
      <c r="R385" s="165"/>
      <c r="S385" s="165"/>
      <c r="T385" s="165"/>
      <c r="U385" s="165"/>
      <c r="V385" s="165"/>
      <c r="W385" s="165"/>
    </row>
    <row r="386" spans="1:23" s="158" customFormat="1" ht="15.75" x14ac:dyDescent="0.25">
      <c r="A386" s="165"/>
      <c r="B386" s="161" t="s">
        <v>1527</v>
      </c>
      <c r="C386" s="161" t="s">
        <v>713</v>
      </c>
      <c r="D386" s="162">
        <v>1</v>
      </c>
      <c r="E386" s="162">
        <v>1</v>
      </c>
      <c r="F386" s="162">
        <v>0</v>
      </c>
      <c r="G386" s="165"/>
      <c r="H386" s="165"/>
      <c r="I386" s="165"/>
      <c r="J386" s="165"/>
      <c r="K386" s="165"/>
      <c r="L386" s="165"/>
      <c r="M386" s="165"/>
      <c r="N386" s="165"/>
      <c r="O386" s="165"/>
      <c r="P386" s="165"/>
      <c r="Q386" s="165"/>
      <c r="R386" s="165"/>
      <c r="S386" s="165"/>
      <c r="T386" s="165"/>
      <c r="U386" s="165"/>
      <c r="V386" s="165"/>
      <c r="W386" s="165"/>
    </row>
    <row r="387" spans="1:23" s="158" customFormat="1" ht="15.75" x14ac:dyDescent="0.25">
      <c r="A387" s="165"/>
      <c r="B387" s="161" t="s">
        <v>1528</v>
      </c>
      <c r="C387" s="161" t="s">
        <v>715</v>
      </c>
      <c r="D387" s="162">
        <v>46</v>
      </c>
      <c r="E387" s="162">
        <v>22</v>
      </c>
      <c r="F387" s="162">
        <v>24</v>
      </c>
      <c r="G387" s="165"/>
      <c r="H387" s="165"/>
      <c r="I387" s="165"/>
      <c r="J387" s="165"/>
      <c r="K387" s="165"/>
      <c r="L387" s="165"/>
      <c r="M387" s="165"/>
      <c r="N387" s="165"/>
      <c r="O387" s="165"/>
      <c r="P387" s="165"/>
      <c r="Q387" s="165"/>
      <c r="R387" s="165"/>
      <c r="S387" s="165"/>
      <c r="T387" s="165"/>
      <c r="U387" s="165"/>
      <c r="V387" s="165"/>
      <c r="W387" s="165"/>
    </row>
    <row r="388" spans="1:23" s="158" customFormat="1" ht="15.75" x14ac:dyDescent="0.25">
      <c r="A388" s="165"/>
      <c r="B388" s="161" t="s">
        <v>1529</v>
      </c>
      <c r="C388" s="161" t="s">
        <v>716</v>
      </c>
      <c r="D388" s="162">
        <v>8</v>
      </c>
      <c r="E388" s="162">
        <v>4</v>
      </c>
      <c r="F388" s="162">
        <v>4</v>
      </c>
      <c r="G388" s="165"/>
      <c r="H388" s="165"/>
      <c r="I388" s="165"/>
      <c r="J388" s="165"/>
      <c r="K388" s="165"/>
      <c r="L388" s="165"/>
      <c r="M388" s="165"/>
      <c r="N388" s="165"/>
      <c r="O388" s="165"/>
      <c r="P388" s="165"/>
      <c r="Q388" s="165"/>
      <c r="R388" s="165"/>
      <c r="S388" s="165"/>
      <c r="T388" s="165"/>
      <c r="U388" s="165"/>
      <c r="V388" s="165"/>
      <c r="W388" s="165"/>
    </row>
    <row r="389" spans="1:23" s="158" customFormat="1" ht="15.75" x14ac:dyDescent="0.25">
      <c r="A389" s="165"/>
      <c r="B389" s="161" t="s">
        <v>1530</v>
      </c>
      <c r="C389" s="161" t="s">
        <v>717</v>
      </c>
      <c r="D389" s="162">
        <v>1</v>
      </c>
      <c r="E389" s="162">
        <v>1</v>
      </c>
      <c r="F389" s="162">
        <v>0</v>
      </c>
      <c r="G389" s="165"/>
      <c r="H389" s="165"/>
      <c r="I389" s="165"/>
      <c r="J389" s="165"/>
      <c r="K389" s="165"/>
      <c r="L389" s="165"/>
      <c r="M389" s="165"/>
      <c r="N389" s="165"/>
      <c r="O389" s="165"/>
      <c r="P389" s="165"/>
      <c r="Q389" s="165"/>
      <c r="R389" s="165"/>
      <c r="S389" s="165"/>
      <c r="T389" s="165"/>
      <c r="U389" s="165"/>
      <c r="V389" s="165"/>
      <c r="W389" s="165"/>
    </row>
    <row r="390" spans="1:23" s="158" customFormat="1" ht="15.75" x14ac:dyDescent="0.25">
      <c r="A390" s="165"/>
      <c r="B390" s="161" t="s">
        <v>1531</v>
      </c>
      <c r="C390" s="161" t="s">
        <v>136</v>
      </c>
      <c r="D390" s="162">
        <v>1</v>
      </c>
      <c r="E390" s="162">
        <v>1</v>
      </c>
      <c r="F390" s="162">
        <v>0</v>
      </c>
      <c r="G390" s="165"/>
      <c r="H390" s="165"/>
      <c r="I390" s="165"/>
      <c r="J390" s="165"/>
      <c r="K390" s="165"/>
      <c r="L390" s="165"/>
      <c r="M390" s="165"/>
      <c r="N390" s="165"/>
      <c r="O390" s="165"/>
      <c r="P390" s="165"/>
      <c r="Q390" s="165"/>
      <c r="R390" s="165"/>
      <c r="S390" s="165"/>
      <c r="T390" s="165"/>
      <c r="U390" s="165"/>
      <c r="V390" s="165"/>
      <c r="W390" s="165"/>
    </row>
    <row r="391" spans="1:23" s="158" customFormat="1" ht="15.75" x14ac:dyDescent="0.25">
      <c r="A391" s="165"/>
      <c r="B391" s="167" t="s">
        <v>1532</v>
      </c>
      <c r="C391" s="159" t="s">
        <v>718</v>
      </c>
      <c r="D391" s="160">
        <v>1645</v>
      </c>
      <c r="E391" s="160">
        <v>785</v>
      </c>
      <c r="F391" s="160">
        <v>860</v>
      </c>
      <c r="G391" s="165"/>
      <c r="H391" s="165"/>
      <c r="I391" s="165"/>
      <c r="J391" s="165"/>
      <c r="K391" s="165"/>
      <c r="L391" s="165"/>
      <c r="M391" s="165"/>
      <c r="N391" s="165"/>
      <c r="O391" s="165"/>
      <c r="P391" s="165"/>
      <c r="Q391" s="165"/>
      <c r="R391" s="165"/>
      <c r="S391" s="165"/>
      <c r="T391" s="165"/>
      <c r="U391" s="165"/>
      <c r="V391" s="165"/>
      <c r="W391" s="165"/>
    </row>
    <row r="392" spans="1:23" s="158" customFormat="1" ht="15.75" x14ac:dyDescent="0.25">
      <c r="A392" s="165"/>
      <c r="B392" s="161" t="s">
        <v>1533</v>
      </c>
      <c r="C392" s="161" t="s">
        <v>719</v>
      </c>
      <c r="D392" s="162">
        <v>820</v>
      </c>
      <c r="E392" s="162">
        <v>408</v>
      </c>
      <c r="F392" s="162">
        <v>412</v>
      </c>
      <c r="G392" s="165"/>
      <c r="H392" s="165"/>
      <c r="I392" s="165"/>
      <c r="J392" s="165"/>
      <c r="K392" s="165"/>
      <c r="L392" s="165"/>
      <c r="M392" s="165"/>
      <c r="N392" s="165"/>
      <c r="O392" s="165"/>
      <c r="P392" s="165"/>
      <c r="Q392" s="165"/>
      <c r="R392" s="165"/>
      <c r="S392" s="165"/>
      <c r="T392" s="165"/>
      <c r="U392" s="165"/>
      <c r="V392" s="165"/>
      <c r="W392" s="165"/>
    </row>
    <row r="393" spans="1:23" s="158" customFormat="1" ht="15.75" x14ac:dyDescent="0.25">
      <c r="A393" s="165"/>
      <c r="B393" s="161" t="s">
        <v>1534</v>
      </c>
      <c r="C393" s="161" t="s">
        <v>479</v>
      </c>
      <c r="D393" s="162">
        <v>2</v>
      </c>
      <c r="E393" s="162">
        <v>0</v>
      </c>
      <c r="F393" s="162">
        <v>2</v>
      </c>
      <c r="G393" s="165"/>
      <c r="H393" s="165"/>
      <c r="I393" s="165"/>
      <c r="J393" s="165"/>
      <c r="K393" s="165"/>
      <c r="L393" s="165"/>
      <c r="M393" s="165"/>
      <c r="N393" s="165"/>
      <c r="O393" s="165"/>
      <c r="P393" s="165"/>
      <c r="Q393" s="165"/>
      <c r="R393" s="165"/>
      <c r="S393" s="165"/>
      <c r="T393" s="165"/>
      <c r="U393" s="165"/>
      <c r="V393" s="165"/>
      <c r="W393" s="165"/>
    </row>
    <row r="394" spans="1:23" s="158" customFormat="1" ht="15.75" x14ac:dyDescent="0.25">
      <c r="A394" s="165"/>
      <c r="B394" s="161" t="s">
        <v>1535</v>
      </c>
      <c r="C394" s="161" t="s">
        <v>720</v>
      </c>
      <c r="D394" s="162">
        <v>30</v>
      </c>
      <c r="E394" s="162">
        <v>15</v>
      </c>
      <c r="F394" s="162">
        <v>15</v>
      </c>
      <c r="G394" s="165"/>
      <c r="H394" s="165"/>
      <c r="I394" s="165"/>
      <c r="J394" s="165"/>
      <c r="K394" s="165"/>
      <c r="L394" s="165"/>
      <c r="M394" s="165"/>
      <c r="N394" s="165"/>
      <c r="O394" s="165"/>
      <c r="P394" s="165"/>
      <c r="Q394" s="165"/>
      <c r="R394" s="165"/>
      <c r="S394" s="165"/>
      <c r="T394" s="165"/>
      <c r="U394" s="165"/>
      <c r="V394" s="165"/>
      <c r="W394" s="165"/>
    </row>
    <row r="395" spans="1:23" s="158" customFormat="1" ht="15.75" x14ac:dyDescent="0.25">
      <c r="A395" s="165"/>
      <c r="B395" s="161" t="s">
        <v>1536</v>
      </c>
      <c r="C395" s="161" t="s">
        <v>721</v>
      </c>
      <c r="D395" s="162">
        <v>581</v>
      </c>
      <c r="E395" s="162">
        <v>235</v>
      </c>
      <c r="F395" s="162">
        <v>346</v>
      </c>
      <c r="G395" s="165"/>
      <c r="H395" s="165"/>
      <c r="I395" s="165"/>
      <c r="J395" s="165"/>
      <c r="K395" s="165"/>
      <c r="L395" s="165"/>
      <c r="M395" s="165"/>
      <c r="N395" s="165"/>
      <c r="O395" s="165"/>
      <c r="P395" s="165"/>
      <c r="Q395" s="165"/>
      <c r="R395" s="165"/>
      <c r="S395" s="165"/>
      <c r="T395" s="165"/>
      <c r="U395" s="165"/>
      <c r="V395" s="165"/>
      <c r="W395" s="165"/>
    </row>
    <row r="396" spans="1:23" s="158" customFormat="1" ht="15.75" x14ac:dyDescent="0.25">
      <c r="A396" s="165"/>
      <c r="B396" s="161" t="s">
        <v>1537</v>
      </c>
      <c r="C396" s="161" t="s">
        <v>727</v>
      </c>
      <c r="D396" s="162">
        <v>212</v>
      </c>
      <c r="E396" s="162">
        <v>127</v>
      </c>
      <c r="F396" s="162">
        <v>85</v>
      </c>
      <c r="G396" s="165"/>
      <c r="H396" s="165"/>
      <c r="I396" s="165"/>
      <c r="J396" s="165"/>
      <c r="K396" s="165"/>
      <c r="L396" s="165"/>
      <c r="M396" s="165"/>
      <c r="N396" s="165"/>
      <c r="O396" s="165"/>
      <c r="P396" s="165"/>
      <c r="Q396" s="165"/>
      <c r="R396" s="165"/>
      <c r="S396" s="165"/>
      <c r="T396" s="165"/>
      <c r="U396" s="165"/>
      <c r="V396" s="165"/>
      <c r="W396" s="165"/>
    </row>
    <row r="397" spans="1:23" s="158" customFormat="1" ht="15.75" x14ac:dyDescent="0.25">
      <c r="A397" s="165"/>
      <c r="B397" s="167" t="s">
        <v>1538</v>
      </c>
      <c r="C397" s="159" t="s">
        <v>728</v>
      </c>
      <c r="D397" s="160">
        <v>12</v>
      </c>
      <c r="E397" s="160">
        <v>4</v>
      </c>
      <c r="F397" s="160">
        <v>8</v>
      </c>
      <c r="G397" s="165"/>
      <c r="H397" s="165"/>
      <c r="I397" s="165"/>
      <c r="J397" s="165"/>
      <c r="K397" s="165"/>
      <c r="L397" s="165"/>
      <c r="M397" s="165"/>
      <c r="N397" s="165"/>
      <c r="O397" s="165"/>
      <c r="P397" s="165"/>
      <c r="Q397" s="165"/>
      <c r="R397" s="165"/>
      <c r="S397" s="165"/>
      <c r="T397" s="165"/>
      <c r="U397" s="165"/>
      <c r="V397" s="165"/>
      <c r="W397" s="165"/>
    </row>
    <row r="398" spans="1:23" s="158" customFormat="1" ht="15.75" x14ac:dyDescent="0.25">
      <c r="A398" s="165"/>
      <c r="B398" s="161" t="s">
        <v>1539</v>
      </c>
      <c r="C398" s="161" t="s">
        <v>729</v>
      </c>
      <c r="D398" s="162">
        <v>12</v>
      </c>
      <c r="E398" s="162">
        <v>4</v>
      </c>
      <c r="F398" s="162">
        <v>8</v>
      </c>
      <c r="G398" s="165"/>
      <c r="H398" s="165"/>
      <c r="I398" s="165"/>
      <c r="J398" s="165"/>
      <c r="K398" s="165"/>
      <c r="L398" s="165"/>
      <c r="M398" s="165"/>
      <c r="N398" s="165"/>
      <c r="O398" s="165"/>
      <c r="P398" s="165"/>
      <c r="Q398" s="165"/>
      <c r="R398" s="165"/>
      <c r="S398" s="165"/>
      <c r="T398" s="165"/>
      <c r="U398" s="165"/>
      <c r="V398" s="165"/>
      <c r="W398" s="165"/>
    </row>
    <row r="399" spans="1:23" s="158" customFormat="1" ht="15.75" x14ac:dyDescent="0.25">
      <c r="A399" s="165"/>
      <c r="B399" s="167" t="s">
        <v>1540</v>
      </c>
      <c r="C399" s="159" t="s">
        <v>730</v>
      </c>
      <c r="D399" s="160">
        <v>23</v>
      </c>
      <c r="E399" s="160">
        <v>9</v>
      </c>
      <c r="F399" s="160">
        <v>14</v>
      </c>
      <c r="G399" s="165"/>
      <c r="H399" s="165"/>
      <c r="I399" s="165"/>
      <c r="J399" s="165"/>
      <c r="K399" s="165"/>
      <c r="L399" s="165"/>
      <c r="M399" s="165"/>
      <c r="N399" s="165"/>
      <c r="O399" s="165"/>
      <c r="P399" s="165"/>
      <c r="Q399" s="165"/>
      <c r="R399" s="165"/>
      <c r="S399" s="165"/>
      <c r="T399" s="165"/>
      <c r="U399" s="165"/>
      <c r="V399" s="165"/>
      <c r="W399" s="165"/>
    </row>
    <row r="400" spans="1:23" s="158" customFormat="1" ht="15.75" x14ac:dyDescent="0.25">
      <c r="A400" s="165"/>
      <c r="B400" s="161" t="s">
        <v>1541</v>
      </c>
      <c r="C400" s="161" t="s">
        <v>731</v>
      </c>
      <c r="D400" s="162">
        <v>14</v>
      </c>
      <c r="E400" s="162">
        <v>6</v>
      </c>
      <c r="F400" s="162">
        <v>8</v>
      </c>
      <c r="G400" s="165"/>
      <c r="H400" s="165"/>
      <c r="I400" s="165"/>
      <c r="J400" s="165"/>
      <c r="K400" s="165"/>
      <c r="L400" s="165"/>
      <c r="M400" s="165"/>
      <c r="N400" s="165"/>
      <c r="O400" s="165"/>
      <c r="P400" s="165"/>
      <c r="Q400" s="165"/>
      <c r="R400" s="165"/>
      <c r="S400" s="165"/>
      <c r="T400" s="165"/>
      <c r="U400" s="165"/>
      <c r="V400" s="165"/>
      <c r="W400" s="165"/>
    </row>
    <row r="401" spans="1:23" s="158" customFormat="1" ht="15.75" x14ac:dyDescent="0.25">
      <c r="A401" s="165"/>
      <c r="B401" s="161" t="s">
        <v>1542</v>
      </c>
      <c r="C401" s="161" t="s">
        <v>111</v>
      </c>
      <c r="D401" s="162">
        <v>2</v>
      </c>
      <c r="E401" s="162">
        <v>1</v>
      </c>
      <c r="F401" s="162">
        <v>1</v>
      </c>
      <c r="G401" s="165"/>
      <c r="H401" s="165"/>
      <c r="I401" s="165"/>
      <c r="J401" s="165"/>
      <c r="K401" s="165"/>
      <c r="L401" s="165"/>
      <c r="M401" s="165"/>
      <c r="N401" s="165"/>
      <c r="O401" s="165"/>
      <c r="P401" s="165"/>
      <c r="Q401" s="165"/>
      <c r="R401" s="165"/>
      <c r="S401" s="165"/>
      <c r="T401" s="165"/>
      <c r="U401" s="165"/>
      <c r="V401" s="165"/>
      <c r="W401" s="165"/>
    </row>
    <row r="402" spans="1:23" s="158" customFormat="1" ht="15.75" x14ac:dyDescent="0.25">
      <c r="A402" s="165"/>
      <c r="B402" s="161" t="s">
        <v>1543</v>
      </c>
      <c r="C402" s="161" t="s">
        <v>936</v>
      </c>
      <c r="D402" s="162">
        <v>7</v>
      </c>
      <c r="E402" s="162">
        <v>2</v>
      </c>
      <c r="F402" s="162">
        <v>5</v>
      </c>
      <c r="G402" s="165"/>
      <c r="H402" s="165"/>
      <c r="I402" s="165"/>
      <c r="J402" s="165"/>
      <c r="K402" s="165"/>
      <c r="L402" s="165"/>
      <c r="M402" s="165"/>
      <c r="N402" s="165"/>
      <c r="O402" s="165"/>
      <c r="P402" s="165"/>
      <c r="Q402" s="165"/>
      <c r="R402" s="165"/>
      <c r="S402" s="165"/>
      <c r="T402" s="165"/>
      <c r="U402" s="165"/>
      <c r="V402" s="165"/>
      <c r="W402" s="165"/>
    </row>
    <row r="403" spans="1:23" s="158" customFormat="1" ht="15.75" x14ac:dyDescent="0.25">
      <c r="A403" s="165"/>
      <c r="B403" s="167" t="s">
        <v>1544</v>
      </c>
      <c r="C403" s="159" t="s">
        <v>1025</v>
      </c>
      <c r="D403" s="160">
        <v>9</v>
      </c>
      <c r="E403" s="160">
        <v>5</v>
      </c>
      <c r="F403" s="160">
        <v>4</v>
      </c>
      <c r="G403" s="165"/>
      <c r="H403" s="165"/>
      <c r="I403" s="165"/>
      <c r="J403" s="165"/>
      <c r="K403" s="165"/>
      <c r="L403" s="165"/>
      <c r="M403" s="165"/>
      <c r="N403" s="165"/>
      <c r="O403" s="165"/>
      <c r="P403" s="165"/>
      <c r="Q403" s="165"/>
      <c r="R403" s="165"/>
      <c r="S403" s="165"/>
      <c r="T403" s="165"/>
      <c r="U403" s="165"/>
      <c r="V403" s="165"/>
      <c r="W403" s="165"/>
    </row>
    <row r="404" spans="1:23" s="158" customFormat="1" ht="15.75" x14ac:dyDescent="0.25">
      <c r="A404" s="165"/>
      <c r="B404" s="161" t="s">
        <v>1545</v>
      </c>
      <c r="C404" s="161" t="s">
        <v>1024</v>
      </c>
      <c r="D404" s="162">
        <v>9</v>
      </c>
      <c r="E404" s="162">
        <v>5</v>
      </c>
      <c r="F404" s="162">
        <v>4</v>
      </c>
      <c r="G404" s="165"/>
      <c r="H404" s="165"/>
      <c r="I404" s="165"/>
      <c r="J404" s="165"/>
      <c r="K404" s="165"/>
      <c r="L404" s="165"/>
      <c r="M404" s="165"/>
      <c r="N404" s="165"/>
      <c r="O404" s="165"/>
      <c r="P404" s="165"/>
      <c r="Q404" s="165"/>
      <c r="R404" s="165"/>
      <c r="S404" s="165"/>
      <c r="T404" s="165"/>
      <c r="U404" s="165"/>
      <c r="V404" s="165"/>
      <c r="W404" s="165"/>
    </row>
    <row r="405" spans="1:23" s="158" customFormat="1" ht="15.75" x14ac:dyDescent="0.25">
      <c r="A405" s="165"/>
      <c r="B405" s="167" t="s">
        <v>1546</v>
      </c>
      <c r="C405" s="159" t="s">
        <v>733</v>
      </c>
      <c r="D405" s="160">
        <v>243</v>
      </c>
      <c r="E405" s="160">
        <v>131</v>
      </c>
      <c r="F405" s="160">
        <v>112</v>
      </c>
      <c r="G405" s="165"/>
      <c r="H405" s="165"/>
      <c r="I405" s="165"/>
      <c r="J405" s="165"/>
      <c r="K405" s="165"/>
      <c r="L405" s="165"/>
      <c r="M405" s="165"/>
      <c r="N405" s="165"/>
      <c r="O405" s="165"/>
      <c r="P405" s="165"/>
      <c r="Q405" s="165"/>
      <c r="R405" s="165"/>
      <c r="S405" s="165"/>
      <c r="T405" s="165"/>
      <c r="U405" s="165"/>
      <c r="V405" s="165"/>
      <c r="W405" s="165"/>
    </row>
    <row r="406" spans="1:23" s="158" customFormat="1" ht="15.75" x14ac:dyDescent="0.25">
      <c r="A406" s="165"/>
      <c r="B406" s="161" t="s">
        <v>1547</v>
      </c>
      <c r="C406" s="161" t="s">
        <v>734</v>
      </c>
      <c r="D406" s="162">
        <v>110</v>
      </c>
      <c r="E406" s="162">
        <v>57</v>
      </c>
      <c r="F406" s="162">
        <v>53</v>
      </c>
      <c r="G406" s="165"/>
      <c r="H406" s="165"/>
      <c r="I406" s="165"/>
      <c r="J406" s="165"/>
      <c r="K406" s="165"/>
      <c r="L406" s="165"/>
      <c r="M406" s="165"/>
      <c r="N406" s="165"/>
      <c r="O406" s="165"/>
      <c r="P406" s="165"/>
      <c r="Q406" s="165"/>
      <c r="R406" s="165"/>
      <c r="S406" s="165"/>
      <c r="T406" s="165"/>
      <c r="U406" s="165"/>
      <c r="V406" s="165"/>
      <c r="W406" s="165"/>
    </row>
    <row r="407" spans="1:23" s="158" customFormat="1" ht="15.75" x14ac:dyDescent="0.25">
      <c r="A407" s="165"/>
      <c r="B407" s="161" t="s">
        <v>1548</v>
      </c>
      <c r="C407" s="161" t="s">
        <v>937</v>
      </c>
      <c r="D407" s="162">
        <v>7</v>
      </c>
      <c r="E407" s="162">
        <v>4</v>
      </c>
      <c r="F407" s="162">
        <v>3</v>
      </c>
      <c r="G407" s="165"/>
      <c r="H407" s="165"/>
      <c r="I407" s="165"/>
      <c r="J407" s="165"/>
      <c r="K407" s="165"/>
      <c r="L407" s="165"/>
      <c r="M407" s="165"/>
      <c r="N407" s="165"/>
      <c r="O407" s="165"/>
      <c r="P407" s="165"/>
      <c r="Q407" s="165"/>
      <c r="R407" s="165"/>
      <c r="S407" s="165"/>
      <c r="T407" s="165"/>
      <c r="U407" s="165"/>
      <c r="V407" s="165"/>
      <c r="W407" s="165"/>
    </row>
    <row r="408" spans="1:23" s="158" customFormat="1" ht="15.75" x14ac:dyDescent="0.25">
      <c r="A408" s="165"/>
      <c r="B408" s="161" t="s">
        <v>1549</v>
      </c>
      <c r="C408" s="161" t="s">
        <v>1023</v>
      </c>
      <c r="D408" s="162">
        <v>126</v>
      </c>
      <c r="E408" s="162">
        <v>70</v>
      </c>
      <c r="F408" s="162">
        <v>56</v>
      </c>
      <c r="G408" s="165"/>
      <c r="H408" s="165"/>
      <c r="I408" s="165"/>
      <c r="J408" s="165"/>
      <c r="K408" s="165"/>
      <c r="L408" s="165"/>
      <c r="M408" s="165"/>
      <c r="N408" s="165"/>
      <c r="O408" s="165"/>
      <c r="P408" s="165"/>
      <c r="Q408" s="165"/>
      <c r="R408" s="165"/>
      <c r="S408" s="165"/>
      <c r="T408" s="165"/>
      <c r="U408" s="165"/>
      <c r="V408" s="165"/>
      <c r="W408" s="165"/>
    </row>
    <row r="409" spans="1:23" s="163" customFormat="1" x14ac:dyDescent="0.25">
      <c r="B409" s="168"/>
    </row>
    <row r="410" spans="1:23" s="163" customFormat="1" x14ac:dyDescent="0.25">
      <c r="B410" s="168"/>
    </row>
    <row r="411" spans="1:23" s="163" customFormat="1" x14ac:dyDescent="0.25">
      <c r="B411" s="168"/>
    </row>
    <row r="412" spans="1:23" s="163" customFormat="1" x14ac:dyDescent="0.25">
      <c r="B412" s="168"/>
    </row>
    <row r="413" spans="1:23" s="163" customFormat="1" x14ac:dyDescent="0.25">
      <c r="B413" s="168"/>
    </row>
    <row r="414" spans="1:23" s="163" customFormat="1" x14ac:dyDescent="0.25">
      <c r="B414" s="168"/>
    </row>
    <row r="415" spans="1:23" s="163" customFormat="1" x14ac:dyDescent="0.25">
      <c r="B415" s="168"/>
    </row>
    <row r="416" spans="1:23" s="163" customFormat="1" x14ac:dyDescent="0.25">
      <c r="B416" s="168"/>
    </row>
    <row r="417" spans="2:2" s="163" customFormat="1" x14ac:dyDescent="0.25">
      <c r="B417" s="168"/>
    </row>
    <row r="418" spans="2:2" s="163" customFormat="1" x14ac:dyDescent="0.25">
      <c r="B418" s="168"/>
    </row>
    <row r="419" spans="2:2" s="163" customFormat="1" x14ac:dyDescent="0.25">
      <c r="B419" s="168"/>
    </row>
    <row r="420" spans="2:2" s="163" customFormat="1" x14ac:dyDescent="0.25">
      <c r="B420" s="168"/>
    </row>
    <row r="421" spans="2:2" s="163" customFormat="1" x14ac:dyDescent="0.25">
      <c r="B421" s="168"/>
    </row>
    <row r="422" spans="2:2" s="163" customFormat="1" x14ac:dyDescent="0.25">
      <c r="B422" s="168"/>
    </row>
    <row r="423" spans="2:2" s="163" customFormat="1" x14ac:dyDescent="0.25">
      <c r="B423" s="168"/>
    </row>
    <row r="424" spans="2:2" s="163" customFormat="1" x14ac:dyDescent="0.25">
      <c r="B424" s="168"/>
    </row>
    <row r="425" spans="2:2" s="163" customFormat="1" x14ac:dyDescent="0.25">
      <c r="B425" s="168"/>
    </row>
    <row r="426" spans="2:2" s="163" customFormat="1" x14ac:dyDescent="0.25">
      <c r="B426" s="168"/>
    </row>
    <row r="427" spans="2:2" s="163" customFormat="1" x14ac:dyDescent="0.25">
      <c r="B427" s="168"/>
    </row>
    <row r="428" spans="2:2" s="163" customFormat="1" x14ac:dyDescent="0.25">
      <c r="B428" s="168"/>
    </row>
    <row r="429" spans="2:2" s="163" customFormat="1" x14ac:dyDescent="0.25">
      <c r="B429" s="168"/>
    </row>
    <row r="430" spans="2:2" s="163" customFormat="1" x14ac:dyDescent="0.25">
      <c r="B430" s="168"/>
    </row>
    <row r="431" spans="2:2" s="163" customFormat="1" x14ac:dyDescent="0.25">
      <c r="B431" s="168"/>
    </row>
    <row r="432" spans="2:2" s="163" customFormat="1" x14ac:dyDescent="0.25">
      <c r="B432" s="168"/>
    </row>
    <row r="433" spans="2:2" s="163" customFormat="1" x14ac:dyDescent="0.25">
      <c r="B433" s="168"/>
    </row>
    <row r="434" spans="2:2" s="163" customFormat="1" x14ac:dyDescent="0.25">
      <c r="B434" s="168"/>
    </row>
    <row r="435" spans="2:2" s="163" customFormat="1" x14ac:dyDescent="0.25">
      <c r="B435" s="168"/>
    </row>
    <row r="436" spans="2:2" s="163" customFormat="1" x14ac:dyDescent="0.25">
      <c r="B436" s="168"/>
    </row>
    <row r="437" spans="2:2" s="163" customFormat="1" x14ac:dyDescent="0.25">
      <c r="B437" s="168"/>
    </row>
    <row r="438" spans="2:2" s="163" customFormat="1" x14ac:dyDescent="0.25">
      <c r="B438" s="168"/>
    </row>
    <row r="439" spans="2:2" s="163" customFormat="1" x14ac:dyDescent="0.25">
      <c r="B439" s="168"/>
    </row>
    <row r="440" spans="2:2" s="163" customFormat="1" x14ac:dyDescent="0.25">
      <c r="B440" s="168"/>
    </row>
    <row r="441" spans="2:2" s="163" customFormat="1" x14ac:dyDescent="0.25">
      <c r="B441" s="168"/>
    </row>
    <row r="442" spans="2:2" s="163" customFormat="1" x14ac:dyDescent="0.25">
      <c r="B442" s="168"/>
    </row>
    <row r="443" spans="2:2" s="163" customFormat="1" x14ac:dyDescent="0.25">
      <c r="B443" s="168"/>
    </row>
    <row r="444" spans="2:2" s="163" customFormat="1" x14ac:dyDescent="0.25">
      <c r="B444" s="168"/>
    </row>
    <row r="445" spans="2:2" s="163" customFormat="1" x14ac:dyDescent="0.25">
      <c r="B445" s="168"/>
    </row>
    <row r="446" spans="2:2" s="163" customFormat="1" x14ac:dyDescent="0.25">
      <c r="B446" s="168"/>
    </row>
    <row r="447" spans="2:2" s="163" customFormat="1" x14ac:dyDescent="0.25">
      <c r="B447" s="168"/>
    </row>
    <row r="448" spans="2:2" s="163" customFormat="1" x14ac:dyDescent="0.25">
      <c r="B448" s="168"/>
    </row>
    <row r="449" spans="2:2" s="163" customFormat="1" x14ac:dyDescent="0.25">
      <c r="B449" s="168"/>
    </row>
    <row r="450" spans="2:2" s="163" customFormat="1" x14ac:dyDescent="0.25">
      <c r="B450" s="168"/>
    </row>
    <row r="451" spans="2:2" s="163" customFormat="1" x14ac:dyDescent="0.25">
      <c r="B451" s="168"/>
    </row>
    <row r="452" spans="2:2" s="163" customFormat="1" x14ac:dyDescent="0.25">
      <c r="B452" s="168"/>
    </row>
    <row r="453" spans="2:2" s="163" customFormat="1" x14ac:dyDescent="0.25">
      <c r="B453" s="168"/>
    </row>
    <row r="454" spans="2:2" s="163" customFormat="1" x14ac:dyDescent="0.25">
      <c r="B454" s="168"/>
    </row>
    <row r="455" spans="2:2" s="163" customFormat="1" x14ac:dyDescent="0.25">
      <c r="B455" s="168"/>
    </row>
    <row r="456" spans="2:2" s="163" customFormat="1" x14ac:dyDescent="0.25">
      <c r="B456" s="168"/>
    </row>
    <row r="457" spans="2:2" s="163" customFormat="1" x14ac:dyDescent="0.25">
      <c r="B457" s="168"/>
    </row>
    <row r="458" spans="2:2" s="163" customFormat="1" x14ac:dyDescent="0.25">
      <c r="B458" s="168"/>
    </row>
    <row r="459" spans="2:2" s="163" customFormat="1" x14ac:dyDescent="0.25">
      <c r="B459" s="168"/>
    </row>
    <row r="460" spans="2:2" s="163" customFormat="1" x14ac:dyDescent="0.25">
      <c r="B460" s="168"/>
    </row>
    <row r="461" spans="2:2" s="163" customFormat="1" x14ac:dyDescent="0.25">
      <c r="B461" s="168"/>
    </row>
    <row r="462" spans="2:2" s="163" customFormat="1" x14ac:dyDescent="0.25">
      <c r="B462" s="168"/>
    </row>
    <row r="463" spans="2:2" s="163" customFormat="1" x14ac:dyDescent="0.25">
      <c r="B463" s="168"/>
    </row>
    <row r="464" spans="2:2" s="163" customFormat="1" x14ac:dyDescent="0.25">
      <c r="B464" s="168"/>
    </row>
    <row r="465" spans="2:2" s="163" customFormat="1" x14ac:dyDescent="0.25">
      <c r="B465" s="168"/>
    </row>
    <row r="466" spans="2:2" s="163" customFormat="1" x14ac:dyDescent="0.25">
      <c r="B466" s="168"/>
    </row>
    <row r="467" spans="2:2" s="163" customFormat="1" x14ac:dyDescent="0.25">
      <c r="B467" s="168"/>
    </row>
    <row r="468" spans="2:2" s="163" customFormat="1" x14ac:dyDescent="0.25">
      <c r="B468" s="168"/>
    </row>
    <row r="469" spans="2:2" s="163" customFormat="1" x14ac:dyDescent="0.25">
      <c r="B469" s="168"/>
    </row>
    <row r="470" spans="2:2" s="163" customFormat="1" x14ac:dyDescent="0.25">
      <c r="B470" s="168"/>
    </row>
    <row r="471" spans="2:2" s="163" customFormat="1" x14ac:dyDescent="0.25">
      <c r="B471" s="168"/>
    </row>
    <row r="472" spans="2:2" s="163" customFormat="1" x14ac:dyDescent="0.25">
      <c r="B472" s="168"/>
    </row>
    <row r="473" spans="2:2" s="163" customFormat="1" x14ac:dyDescent="0.25">
      <c r="B473" s="168"/>
    </row>
    <row r="474" spans="2:2" s="163" customFormat="1" x14ac:dyDescent="0.25">
      <c r="B474" s="168"/>
    </row>
    <row r="475" spans="2:2" s="163" customFormat="1" x14ac:dyDescent="0.25">
      <c r="B475" s="168"/>
    </row>
    <row r="476" spans="2:2" s="163" customFormat="1" x14ac:dyDescent="0.25">
      <c r="B476" s="168"/>
    </row>
    <row r="477" spans="2:2" s="163" customFormat="1" x14ac:dyDescent="0.25">
      <c r="B477" s="168"/>
    </row>
    <row r="478" spans="2:2" s="163" customFormat="1" x14ac:dyDescent="0.25">
      <c r="B478" s="168"/>
    </row>
    <row r="479" spans="2:2" s="163" customFormat="1" x14ac:dyDescent="0.25">
      <c r="B479" s="168"/>
    </row>
    <row r="480" spans="2:2" s="163" customFormat="1" x14ac:dyDescent="0.25">
      <c r="B480" s="168"/>
    </row>
    <row r="481" spans="2:2" s="163" customFormat="1" x14ac:dyDescent="0.25">
      <c r="B481" s="168"/>
    </row>
    <row r="482" spans="2:2" s="163" customFormat="1" x14ac:dyDescent="0.25">
      <c r="B482" s="168"/>
    </row>
    <row r="483" spans="2:2" s="163" customFormat="1" x14ac:dyDescent="0.25">
      <c r="B483" s="168"/>
    </row>
    <row r="484" spans="2:2" s="163" customFormat="1" x14ac:dyDescent="0.25">
      <c r="B484" s="168"/>
    </row>
    <row r="485" spans="2:2" s="163" customFormat="1" x14ac:dyDescent="0.25">
      <c r="B485" s="168"/>
    </row>
    <row r="486" spans="2:2" s="163" customFormat="1" x14ac:dyDescent="0.25">
      <c r="B486" s="168"/>
    </row>
    <row r="487" spans="2:2" s="163" customFormat="1" x14ac:dyDescent="0.25">
      <c r="B487" s="168"/>
    </row>
    <row r="488" spans="2:2" s="163" customFormat="1" x14ac:dyDescent="0.25">
      <c r="B488" s="168"/>
    </row>
    <row r="489" spans="2:2" s="163" customFormat="1" x14ac:dyDescent="0.25">
      <c r="B489" s="168"/>
    </row>
    <row r="490" spans="2:2" s="163" customFormat="1" x14ac:dyDescent="0.25">
      <c r="B490" s="168"/>
    </row>
    <row r="491" spans="2:2" s="163" customFormat="1" x14ac:dyDescent="0.25">
      <c r="B491" s="168"/>
    </row>
    <row r="492" spans="2:2" s="163" customFormat="1" x14ac:dyDescent="0.25">
      <c r="B492" s="168"/>
    </row>
  </sheetData>
  <autoFilter ref="B2:F408" xr:uid="{00000000-0001-0000-0000-000000000000}"/>
  <mergeCells count="2">
    <mergeCell ref="B1:D1"/>
    <mergeCell ref="E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B22F7-1E76-4F4D-BCB9-3D68AAD9C59A}">
  <dimension ref="A1:W97"/>
  <sheetViews>
    <sheetView zoomScaleNormal="100" workbookViewId="0">
      <pane xSplit="3" ySplit="3" topLeftCell="D4" activePane="bottomRight" state="frozen"/>
      <selection pane="topRight" activeCell="C1" sqref="C1"/>
      <selection pane="bottomLeft" activeCell="A9" sqref="A9"/>
      <selection pane="bottomRight" activeCell="F9" sqref="F9"/>
    </sheetView>
  </sheetViews>
  <sheetFormatPr baseColWidth="10" defaultColWidth="8" defaultRowHeight="15" x14ac:dyDescent="0.25"/>
  <cols>
    <col min="1" max="1" width="8" style="163"/>
    <col min="2" max="2" width="17" style="152" customWidth="1"/>
    <col min="3" max="3" width="25.5" style="152" customWidth="1"/>
    <col min="4" max="6" width="21.375" style="152" customWidth="1"/>
    <col min="7" max="23" width="8" style="163"/>
    <col min="24" max="16384" width="8" style="152"/>
  </cols>
  <sheetData>
    <row r="1" spans="1:23" s="163" customFormat="1" x14ac:dyDescent="0.25"/>
    <row r="2" spans="1:23" ht="38.25" x14ac:dyDescent="0.25">
      <c r="B2" s="153" t="s">
        <v>1139</v>
      </c>
      <c r="C2" s="153" t="s">
        <v>1012</v>
      </c>
      <c r="D2" s="153" t="s">
        <v>1140</v>
      </c>
      <c r="E2" s="154" t="s">
        <v>1141</v>
      </c>
      <c r="F2" s="154" t="s">
        <v>1142</v>
      </c>
    </row>
    <row r="3" spans="1:23" s="157" customFormat="1" x14ac:dyDescent="0.25">
      <c r="A3" s="164"/>
      <c r="B3" s="155" t="s">
        <v>938</v>
      </c>
      <c r="C3" s="155" t="s">
        <v>1143</v>
      </c>
      <c r="D3" s="156">
        <f>+D4+D12+D16+D26+D41+D44+D46+D48+D50+D52+D60+D71+D74+D77+D82+D85+D89+D94</f>
        <v>5390</v>
      </c>
      <c r="E3" s="156">
        <f t="shared" ref="E3:F3" si="0">+E4+E12+E16+E26+E41+E44+E46+E48+E50+E52+E60+E71+E74+E77+E82+E85+E89+E94</f>
        <v>2977</v>
      </c>
      <c r="F3" s="156">
        <f t="shared" si="0"/>
        <v>2413</v>
      </c>
      <c r="G3" s="164"/>
      <c r="H3" s="164"/>
      <c r="I3" s="164"/>
      <c r="J3" s="164"/>
      <c r="K3" s="164"/>
      <c r="L3" s="164"/>
      <c r="M3" s="164"/>
      <c r="N3" s="164"/>
      <c r="O3" s="164"/>
      <c r="P3" s="164"/>
      <c r="Q3" s="164"/>
      <c r="R3" s="164"/>
      <c r="S3" s="164"/>
      <c r="T3" s="164"/>
      <c r="U3" s="164"/>
      <c r="V3" s="164"/>
      <c r="W3" s="164"/>
    </row>
    <row r="4" spans="1:23" s="158" customFormat="1" ht="18" customHeight="1" x14ac:dyDescent="0.25">
      <c r="A4" s="165"/>
      <c r="B4" s="159" t="s">
        <v>1144</v>
      </c>
      <c r="C4" s="159" t="s">
        <v>24</v>
      </c>
      <c r="D4" s="170">
        <v>1393</v>
      </c>
      <c r="E4" s="170">
        <v>909</v>
      </c>
      <c r="F4" s="170">
        <v>484</v>
      </c>
      <c r="G4" s="165"/>
      <c r="H4" s="165"/>
      <c r="I4" s="165"/>
      <c r="J4" s="165"/>
      <c r="K4" s="165"/>
      <c r="L4" s="165"/>
      <c r="M4" s="165"/>
      <c r="N4" s="165"/>
      <c r="O4" s="165"/>
      <c r="P4" s="165"/>
      <c r="Q4" s="165"/>
      <c r="R4" s="165"/>
      <c r="S4" s="165"/>
      <c r="T4" s="165"/>
      <c r="U4" s="165"/>
      <c r="V4" s="165"/>
      <c r="W4" s="165"/>
    </row>
    <row r="5" spans="1:23" s="158" customFormat="1" ht="15.75" x14ac:dyDescent="0.25">
      <c r="A5" s="165"/>
      <c r="B5" s="161" t="s">
        <v>1147</v>
      </c>
      <c r="C5" s="161" t="s">
        <v>33</v>
      </c>
      <c r="D5" s="171">
        <v>10</v>
      </c>
      <c r="E5" s="171">
        <v>6</v>
      </c>
      <c r="F5" s="171">
        <v>4</v>
      </c>
      <c r="G5" s="165"/>
      <c r="H5" s="165"/>
      <c r="I5" s="165"/>
      <c r="J5" s="165"/>
      <c r="K5" s="165"/>
      <c r="L5" s="165"/>
      <c r="M5" s="165"/>
      <c r="N5" s="165"/>
      <c r="O5" s="165"/>
      <c r="P5" s="165"/>
      <c r="Q5" s="165"/>
      <c r="R5" s="165"/>
      <c r="S5" s="165"/>
      <c r="T5" s="165"/>
      <c r="U5" s="165"/>
      <c r="V5" s="165"/>
      <c r="W5" s="165"/>
    </row>
    <row r="6" spans="1:23" s="158" customFormat="1" ht="15.75" x14ac:dyDescent="0.25">
      <c r="A6" s="165"/>
      <c r="B6" s="161" t="s">
        <v>1148</v>
      </c>
      <c r="C6" s="161" t="s">
        <v>41</v>
      </c>
      <c r="D6" s="171">
        <v>7</v>
      </c>
      <c r="E6" s="171">
        <v>0</v>
      </c>
      <c r="F6" s="171">
        <v>7</v>
      </c>
      <c r="G6" s="165"/>
      <c r="H6" s="165"/>
      <c r="I6" s="165"/>
      <c r="J6" s="165"/>
      <c r="K6" s="165"/>
      <c r="L6" s="165"/>
      <c r="M6" s="165"/>
      <c r="N6" s="165"/>
      <c r="O6" s="165"/>
      <c r="P6" s="165"/>
      <c r="Q6" s="165"/>
      <c r="R6" s="165"/>
      <c r="S6" s="165"/>
      <c r="T6" s="165"/>
      <c r="U6" s="165"/>
      <c r="V6" s="165"/>
      <c r="W6" s="165"/>
    </row>
    <row r="7" spans="1:23" s="158" customFormat="1" ht="15.75" x14ac:dyDescent="0.25">
      <c r="A7" s="165"/>
      <c r="B7" s="161" t="s">
        <v>1152</v>
      </c>
      <c r="C7" s="161" t="s">
        <v>45</v>
      </c>
      <c r="D7" s="171">
        <v>725</v>
      </c>
      <c r="E7" s="171">
        <v>461</v>
      </c>
      <c r="F7" s="171">
        <v>264</v>
      </c>
      <c r="G7" s="165"/>
      <c r="H7" s="165"/>
      <c r="I7" s="165"/>
      <c r="J7" s="165"/>
      <c r="K7" s="165"/>
      <c r="L7" s="165"/>
      <c r="M7" s="165"/>
      <c r="N7" s="165"/>
      <c r="O7" s="165"/>
      <c r="P7" s="165"/>
      <c r="Q7" s="165"/>
      <c r="R7" s="165"/>
      <c r="S7" s="165"/>
      <c r="T7" s="165"/>
      <c r="U7" s="165"/>
      <c r="V7" s="165"/>
      <c r="W7" s="165"/>
    </row>
    <row r="8" spans="1:23" s="158" customFormat="1" ht="15.75" x14ac:dyDescent="0.25">
      <c r="A8" s="165"/>
      <c r="B8" s="161" t="s">
        <v>1153</v>
      </c>
      <c r="C8" s="161" t="s">
        <v>46</v>
      </c>
      <c r="D8" s="171">
        <v>238</v>
      </c>
      <c r="E8" s="171">
        <v>153</v>
      </c>
      <c r="F8" s="171">
        <v>85</v>
      </c>
      <c r="G8" s="165"/>
      <c r="H8" s="165"/>
      <c r="I8" s="165"/>
      <c r="J8" s="165"/>
      <c r="K8" s="165"/>
      <c r="L8" s="165"/>
      <c r="M8" s="165"/>
      <c r="N8" s="165"/>
      <c r="O8" s="165"/>
      <c r="P8" s="165"/>
      <c r="Q8" s="165"/>
      <c r="R8" s="165"/>
      <c r="S8" s="165"/>
      <c r="T8" s="165"/>
      <c r="U8" s="165"/>
      <c r="V8" s="165"/>
      <c r="W8" s="165"/>
    </row>
    <row r="9" spans="1:23" s="158" customFormat="1" ht="15.75" x14ac:dyDescent="0.25">
      <c r="A9" s="165"/>
      <c r="B9" s="161" t="s">
        <v>1157</v>
      </c>
      <c r="C9" s="161" t="s">
        <v>63</v>
      </c>
      <c r="D9" s="171">
        <v>406</v>
      </c>
      <c r="E9" s="171">
        <v>285</v>
      </c>
      <c r="F9" s="171">
        <v>121</v>
      </c>
      <c r="G9" s="165"/>
      <c r="H9" s="165"/>
      <c r="I9" s="165"/>
      <c r="J9" s="165"/>
      <c r="K9" s="165"/>
      <c r="L9" s="165"/>
      <c r="M9" s="165"/>
      <c r="N9" s="165"/>
      <c r="O9" s="165"/>
      <c r="P9" s="165"/>
      <c r="Q9" s="165"/>
      <c r="R9" s="165"/>
      <c r="S9" s="165"/>
      <c r="T9" s="165"/>
      <c r="U9" s="165"/>
      <c r="V9" s="165"/>
      <c r="W9" s="165"/>
    </row>
    <row r="10" spans="1:23" s="158" customFormat="1" ht="15.75" x14ac:dyDescent="0.25">
      <c r="A10" s="165"/>
      <c r="B10" s="161" t="s">
        <v>1167</v>
      </c>
      <c r="C10" s="161" t="s">
        <v>83</v>
      </c>
      <c r="D10" s="171">
        <v>5</v>
      </c>
      <c r="E10" s="171">
        <v>3</v>
      </c>
      <c r="F10" s="171">
        <v>2</v>
      </c>
      <c r="G10" s="165"/>
      <c r="H10" s="165"/>
      <c r="I10" s="165"/>
      <c r="J10" s="165"/>
      <c r="K10" s="165"/>
      <c r="L10" s="165"/>
      <c r="M10" s="165"/>
      <c r="N10" s="165"/>
      <c r="O10" s="165"/>
      <c r="P10" s="165"/>
      <c r="Q10" s="165"/>
      <c r="R10" s="165"/>
      <c r="S10" s="165"/>
      <c r="T10" s="165"/>
      <c r="U10" s="165"/>
      <c r="V10" s="165"/>
      <c r="W10" s="165"/>
    </row>
    <row r="11" spans="1:23" s="158" customFormat="1" ht="15.75" x14ac:dyDescent="0.25">
      <c r="A11" s="165"/>
      <c r="B11" s="161" t="s">
        <v>1169</v>
      </c>
      <c r="C11" s="161" t="s">
        <v>90</v>
      </c>
      <c r="D11" s="171">
        <v>2</v>
      </c>
      <c r="E11" s="171">
        <v>1</v>
      </c>
      <c r="F11" s="171">
        <v>1</v>
      </c>
      <c r="G11" s="165"/>
      <c r="H11" s="165"/>
      <c r="I11" s="165"/>
      <c r="J11" s="165"/>
      <c r="K11" s="165"/>
      <c r="L11" s="165"/>
      <c r="M11" s="165"/>
      <c r="N11" s="165"/>
      <c r="O11" s="165"/>
      <c r="P11" s="165"/>
      <c r="Q11" s="165"/>
      <c r="R11" s="165"/>
      <c r="S11" s="165"/>
      <c r="T11" s="165"/>
      <c r="U11" s="165"/>
      <c r="V11" s="165"/>
      <c r="W11" s="165"/>
    </row>
    <row r="12" spans="1:23" s="158" customFormat="1" ht="15.75" x14ac:dyDescent="0.25">
      <c r="A12" s="165"/>
      <c r="B12" s="159" t="s">
        <v>1175</v>
      </c>
      <c r="C12" s="159" t="s">
        <v>105</v>
      </c>
      <c r="D12" s="170">
        <v>297</v>
      </c>
      <c r="E12" s="170">
        <v>136</v>
      </c>
      <c r="F12" s="170">
        <v>161</v>
      </c>
      <c r="G12" s="165"/>
      <c r="H12" s="165"/>
      <c r="I12" s="165"/>
      <c r="J12" s="165"/>
      <c r="K12" s="165"/>
      <c r="L12" s="165"/>
      <c r="M12" s="165"/>
      <c r="N12" s="165"/>
      <c r="O12" s="165"/>
      <c r="P12" s="165"/>
      <c r="Q12" s="165"/>
      <c r="R12" s="165"/>
      <c r="S12" s="165"/>
      <c r="T12" s="165"/>
      <c r="U12" s="165"/>
      <c r="V12" s="165"/>
      <c r="W12" s="165"/>
    </row>
    <row r="13" spans="1:23" s="158" customFormat="1" ht="15.75" x14ac:dyDescent="0.25">
      <c r="A13" s="165"/>
      <c r="B13" s="161" t="s">
        <v>1180</v>
      </c>
      <c r="C13" s="161" t="s">
        <v>114</v>
      </c>
      <c r="D13" s="171">
        <v>115</v>
      </c>
      <c r="E13" s="171">
        <v>15</v>
      </c>
      <c r="F13" s="171">
        <v>100</v>
      </c>
      <c r="G13" s="165"/>
      <c r="H13" s="165"/>
      <c r="I13" s="165"/>
      <c r="J13" s="165"/>
      <c r="K13" s="165"/>
      <c r="L13" s="165"/>
      <c r="M13" s="165"/>
      <c r="N13" s="165"/>
      <c r="O13" s="165"/>
      <c r="P13" s="165"/>
      <c r="Q13" s="165"/>
      <c r="R13" s="165"/>
      <c r="S13" s="165"/>
      <c r="T13" s="165"/>
      <c r="U13" s="165"/>
      <c r="V13" s="165"/>
      <c r="W13" s="165"/>
    </row>
    <row r="14" spans="1:23" s="158" customFormat="1" ht="15.75" x14ac:dyDescent="0.25">
      <c r="A14" s="165"/>
      <c r="B14" s="161" t="s">
        <v>1181</v>
      </c>
      <c r="C14" s="161" t="s">
        <v>120</v>
      </c>
      <c r="D14" s="171">
        <v>180</v>
      </c>
      <c r="E14" s="171">
        <v>120</v>
      </c>
      <c r="F14" s="171">
        <v>60</v>
      </c>
      <c r="G14" s="165"/>
      <c r="H14" s="165"/>
      <c r="I14" s="165"/>
      <c r="J14" s="165"/>
      <c r="K14" s="165"/>
      <c r="L14" s="165"/>
      <c r="M14" s="165"/>
      <c r="N14" s="165"/>
      <c r="O14" s="165"/>
      <c r="P14" s="165"/>
      <c r="Q14" s="165"/>
      <c r="R14" s="165"/>
      <c r="S14" s="165"/>
      <c r="T14" s="165"/>
      <c r="U14" s="165"/>
      <c r="V14" s="165"/>
      <c r="W14" s="165"/>
    </row>
    <row r="15" spans="1:23" s="158" customFormat="1" ht="15.75" x14ac:dyDescent="0.25">
      <c r="A15" s="165"/>
      <c r="B15" s="161" t="s">
        <v>1182</v>
      </c>
      <c r="C15" s="161" t="s">
        <v>129</v>
      </c>
      <c r="D15" s="171">
        <v>2</v>
      </c>
      <c r="E15" s="171">
        <v>1</v>
      </c>
      <c r="F15" s="171">
        <v>1</v>
      </c>
      <c r="G15" s="165"/>
      <c r="H15" s="165"/>
      <c r="I15" s="165"/>
      <c r="J15" s="165"/>
      <c r="K15" s="165"/>
      <c r="L15" s="165"/>
      <c r="M15" s="165"/>
      <c r="N15" s="165"/>
      <c r="O15" s="165"/>
      <c r="P15" s="165"/>
      <c r="Q15" s="165"/>
      <c r="R15" s="165"/>
      <c r="S15" s="165"/>
      <c r="T15" s="165"/>
      <c r="U15" s="165"/>
      <c r="V15" s="165"/>
      <c r="W15" s="165"/>
    </row>
    <row r="16" spans="1:23" s="158" customFormat="1" ht="15.75" x14ac:dyDescent="0.25">
      <c r="A16" s="165"/>
      <c r="B16" s="159" t="s">
        <v>1242</v>
      </c>
      <c r="C16" s="159" t="s">
        <v>232</v>
      </c>
      <c r="D16" s="170">
        <v>190</v>
      </c>
      <c r="E16" s="170">
        <v>109</v>
      </c>
      <c r="F16" s="170">
        <v>81</v>
      </c>
      <c r="G16" s="165"/>
      <c r="H16" s="165"/>
      <c r="I16" s="165"/>
      <c r="J16" s="165"/>
      <c r="K16" s="165"/>
      <c r="L16" s="165"/>
      <c r="M16" s="165"/>
      <c r="N16" s="165"/>
      <c r="O16" s="165"/>
      <c r="P16" s="165"/>
      <c r="Q16" s="165"/>
      <c r="R16" s="165"/>
      <c r="S16" s="165"/>
      <c r="T16" s="165"/>
      <c r="U16" s="165"/>
      <c r="V16" s="165"/>
      <c r="W16" s="165"/>
    </row>
    <row r="17" spans="1:23" s="158" customFormat="1" ht="15.75" x14ac:dyDescent="0.25">
      <c r="A17" s="165"/>
      <c r="B17" s="161" t="s">
        <v>1243</v>
      </c>
      <c r="C17" s="161" t="s">
        <v>233</v>
      </c>
      <c r="D17" s="171">
        <v>136</v>
      </c>
      <c r="E17" s="171">
        <v>75</v>
      </c>
      <c r="F17" s="171">
        <v>61</v>
      </c>
      <c r="G17" s="165"/>
      <c r="H17" s="165"/>
      <c r="I17" s="165"/>
      <c r="J17" s="165"/>
      <c r="K17" s="165"/>
      <c r="L17" s="165"/>
      <c r="M17" s="165"/>
      <c r="N17" s="165"/>
      <c r="O17" s="165"/>
      <c r="P17" s="165"/>
      <c r="Q17" s="165"/>
      <c r="R17" s="165"/>
      <c r="S17" s="165"/>
      <c r="T17" s="165"/>
      <c r="U17" s="165"/>
      <c r="V17" s="165"/>
      <c r="W17" s="165"/>
    </row>
    <row r="18" spans="1:23" s="158" customFormat="1" ht="15.75" x14ac:dyDescent="0.25">
      <c r="A18" s="165"/>
      <c r="B18" s="161" t="s">
        <v>1244</v>
      </c>
      <c r="C18" s="161" t="s">
        <v>235</v>
      </c>
      <c r="D18" s="171">
        <v>9</v>
      </c>
      <c r="E18" s="171">
        <v>6</v>
      </c>
      <c r="F18" s="171">
        <v>3</v>
      </c>
      <c r="G18" s="165"/>
      <c r="H18" s="165"/>
      <c r="I18" s="165"/>
      <c r="J18" s="165"/>
      <c r="K18" s="165"/>
      <c r="L18" s="165"/>
      <c r="M18" s="165"/>
      <c r="N18" s="165"/>
      <c r="O18" s="165"/>
      <c r="P18" s="165"/>
      <c r="Q18" s="165"/>
      <c r="R18" s="165"/>
      <c r="S18" s="165"/>
      <c r="T18" s="165"/>
      <c r="U18" s="165"/>
      <c r="V18" s="165"/>
      <c r="W18" s="165"/>
    </row>
    <row r="19" spans="1:23" s="158" customFormat="1" ht="15.75" x14ac:dyDescent="0.25">
      <c r="A19" s="165"/>
      <c r="B19" s="161" t="s">
        <v>1245</v>
      </c>
      <c r="C19" s="161" t="s">
        <v>970</v>
      </c>
      <c r="D19" s="171">
        <v>3</v>
      </c>
      <c r="E19" s="171">
        <v>1</v>
      </c>
      <c r="F19" s="171">
        <v>2</v>
      </c>
      <c r="G19" s="165"/>
      <c r="H19" s="165"/>
      <c r="I19" s="165"/>
      <c r="J19" s="165"/>
      <c r="K19" s="165"/>
      <c r="L19" s="165"/>
      <c r="M19" s="165"/>
      <c r="N19" s="165"/>
      <c r="O19" s="165"/>
      <c r="P19" s="165"/>
      <c r="Q19" s="165"/>
      <c r="R19" s="165"/>
      <c r="S19" s="165"/>
      <c r="T19" s="165"/>
      <c r="U19" s="165"/>
      <c r="V19" s="165"/>
      <c r="W19" s="165"/>
    </row>
    <row r="20" spans="1:23" s="158" customFormat="1" ht="15.75" x14ac:dyDescent="0.25">
      <c r="A20" s="165"/>
      <c r="B20" s="161" t="s">
        <v>1246</v>
      </c>
      <c r="C20" s="161" t="s">
        <v>969</v>
      </c>
      <c r="D20" s="171">
        <v>7</v>
      </c>
      <c r="E20" s="171">
        <v>4</v>
      </c>
      <c r="F20" s="171">
        <v>3</v>
      </c>
      <c r="G20" s="165"/>
      <c r="H20" s="165"/>
      <c r="I20" s="165"/>
      <c r="J20" s="165"/>
      <c r="K20" s="165"/>
      <c r="L20" s="165"/>
      <c r="M20" s="165"/>
      <c r="N20" s="165"/>
      <c r="O20" s="165"/>
      <c r="P20" s="165"/>
      <c r="Q20" s="165"/>
      <c r="R20" s="165"/>
      <c r="S20" s="165"/>
      <c r="T20" s="165"/>
      <c r="U20" s="165"/>
      <c r="V20" s="165"/>
      <c r="W20" s="165"/>
    </row>
    <row r="21" spans="1:23" s="158" customFormat="1" ht="15.75" x14ac:dyDescent="0.25">
      <c r="A21" s="165"/>
      <c r="B21" s="161" t="s">
        <v>1247</v>
      </c>
      <c r="C21" s="161" t="s">
        <v>236</v>
      </c>
      <c r="D21" s="171">
        <v>5</v>
      </c>
      <c r="E21" s="171">
        <v>3</v>
      </c>
      <c r="F21" s="171">
        <v>2</v>
      </c>
      <c r="G21" s="165"/>
      <c r="H21" s="165"/>
      <c r="I21" s="165"/>
      <c r="J21" s="165"/>
      <c r="K21" s="165"/>
      <c r="L21" s="165"/>
      <c r="M21" s="165"/>
      <c r="N21" s="165"/>
      <c r="O21" s="165"/>
      <c r="P21" s="165"/>
      <c r="Q21" s="165"/>
      <c r="R21" s="165"/>
      <c r="S21" s="165"/>
      <c r="T21" s="165"/>
      <c r="U21" s="165"/>
      <c r="V21" s="165"/>
      <c r="W21" s="165"/>
    </row>
    <row r="22" spans="1:23" s="158" customFormat="1" ht="15.75" x14ac:dyDescent="0.25">
      <c r="A22" s="165"/>
      <c r="B22" s="161" t="s">
        <v>1248</v>
      </c>
      <c r="C22" s="161" t="s">
        <v>237</v>
      </c>
      <c r="D22" s="171">
        <v>6</v>
      </c>
      <c r="E22" s="171">
        <v>3</v>
      </c>
      <c r="F22" s="171">
        <v>3</v>
      </c>
      <c r="G22" s="165"/>
      <c r="H22" s="165"/>
      <c r="I22" s="165"/>
      <c r="J22" s="165"/>
      <c r="K22" s="165"/>
      <c r="L22" s="165"/>
      <c r="M22" s="165"/>
      <c r="N22" s="165"/>
      <c r="O22" s="165"/>
      <c r="P22" s="165"/>
      <c r="Q22" s="165"/>
      <c r="R22" s="165"/>
      <c r="S22" s="165"/>
      <c r="T22" s="165"/>
      <c r="U22" s="165"/>
      <c r="V22" s="165"/>
      <c r="W22" s="165"/>
    </row>
    <row r="23" spans="1:23" s="158" customFormat="1" ht="15.75" x14ac:dyDescent="0.25">
      <c r="A23" s="165"/>
      <c r="B23" s="161" t="s">
        <v>1249</v>
      </c>
      <c r="C23" s="161" t="s">
        <v>467</v>
      </c>
      <c r="D23" s="171">
        <v>8</v>
      </c>
      <c r="E23" s="171">
        <v>6</v>
      </c>
      <c r="F23" s="171">
        <v>2</v>
      </c>
      <c r="G23" s="165"/>
      <c r="H23" s="165"/>
      <c r="I23" s="165"/>
      <c r="J23" s="165"/>
      <c r="K23" s="165"/>
      <c r="L23" s="165"/>
      <c r="M23" s="165"/>
      <c r="N23" s="165"/>
      <c r="O23" s="165"/>
      <c r="P23" s="165"/>
      <c r="Q23" s="165"/>
      <c r="R23" s="165"/>
      <c r="S23" s="165"/>
      <c r="T23" s="165"/>
      <c r="U23" s="165"/>
      <c r="V23" s="165"/>
      <c r="W23" s="165"/>
    </row>
    <row r="24" spans="1:23" s="158" customFormat="1" ht="15.75" x14ac:dyDescent="0.25">
      <c r="A24" s="165"/>
      <c r="B24" s="161" t="s">
        <v>1250</v>
      </c>
      <c r="C24" s="161" t="s">
        <v>239</v>
      </c>
      <c r="D24" s="171">
        <v>6</v>
      </c>
      <c r="E24" s="171">
        <v>4</v>
      </c>
      <c r="F24" s="171">
        <v>2</v>
      </c>
      <c r="G24" s="165"/>
      <c r="H24" s="165"/>
      <c r="I24" s="165"/>
      <c r="J24" s="165"/>
      <c r="K24" s="165"/>
      <c r="L24" s="165"/>
      <c r="M24" s="165"/>
      <c r="N24" s="165"/>
      <c r="O24" s="165"/>
      <c r="P24" s="165"/>
      <c r="Q24" s="165"/>
      <c r="R24" s="165"/>
      <c r="S24" s="165"/>
      <c r="T24" s="165"/>
      <c r="U24" s="165"/>
      <c r="V24" s="165"/>
      <c r="W24" s="165"/>
    </row>
    <row r="25" spans="1:23" s="158" customFormat="1" ht="15.75" x14ac:dyDescent="0.25">
      <c r="A25" s="165"/>
      <c r="B25" s="161" t="s">
        <v>1251</v>
      </c>
      <c r="C25" s="161" t="s">
        <v>240</v>
      </c>
      <c r="D25" s="171">
        <v>10</v>
      </c>
      <c r="E25" s="171">
        <v>7</v>
      </c>
      <c r="F25" s="171">
        <v>3</v>
      </c>
      <c r="G25" s="165"/>
      <c r="H25" s="165"/>
      <c r="I25" s="165"/>
      <c r="J25" s="165"/>
      <c r="K25" s="165"/>
      <c r="L25" s="165"/>
      <c r="M25" s="165"/>
      <c r="N25" s="165"/>
      <c r="O25" s="165"/>
      <c r="P25" s="165"/>
      <c r="Q25" s="165"/>
      <c r="R25" s="165"/>
      <c r="S25" s="165"/>
      <c r="T25" s="165"/>
      <c r="U25" s="165"/>
      <c r="V25" s="165"/>
      <c r="W25" s="165"/>
    </row>
    <row r="26" spans="1:23" s="158" customFormat="1" ht="15.75" x14ac:dyDescent="0.25">
      <c r="A26" s="165"/>
      <c r="B26" s="159" t="s">
        <v>1252</v>
      </c>
      <c r="C26" s="159" t="s">
        <v>242</v>
      </c>
      <c r="D26" s="170">
        <v>634</v>
      </c>
      <c r="E26" s="170">
        <v>359</v>
      </c>
      <c r="F26" s="170">
        <v>275</v>
      </c>
      <c r="G26" s="165"/>
      <c r="H26" s="165"/>
      <c r="I26" s="165"/>
      <c r="J26" s="165"/>
      <c r="K26" s="165"/>
      <c r="L26" s="165"/>
      <c r="M26" s="165"/>
      <c r="N26" s="165"/>
      <c r="O26" s="165"/>
      <c r="P26" s="165"/>
      <c r="Q26" s="165"/>
      <c r="R26" s="165"/>
      <c r="S26" s="165"/>
      <c r="T26" s="165"/>
      <c r="U26" s="165"/>
      <c r="V26" s="165"/>
      <c r="W26" s="165"/>
    </row>
    <row r="27" spans="1:23" s="158" customFormat="1" ht="15.75" x14ac:dyDescent="0.25">
      <c r="A27" s="165"/>
      <c r="B27" s="161" t="s">
        <v>1254</v>
      </c>
      <c r="C27" s="161" t="s">
        <v>245</v>
      </c>
      <c r="D27" s="171">
        <v>101</v>
      </c>
      <c r="E27" s="171">
        <v>58</v>
      </c>
      <c r="F27" s="171">
        <v>43</v>
      </c>
      <c r="G27" s="165"/>
      <c r="H27" s="165"/>
      <c r="I27" s="165"/>
      <c r="J27" s="165"/>
      <c r="K27" s="165"/>
      <c r="L27" s="165"/>
      <c r="M27" s="165"/>
      <c r="N27" s="165"/>
      <c r="O27" s="165"/>
      <c r="P27" s="165"/>
      <c r="Q27" s="165"/>
      <c r="R27" s="165"/>
      <c r="S27" s="165"/>
      <c r="T27" s="165"/>
      <c r="U27" s="165"/>
      <c r="V27" s="165"/>
      <c r="W27" s="165"/>
    </row>
    <row r="28" spans="1:23" s="158" customFormat="1" ht="15.75" x14ac:dyDescent="0.25">
      <c r="A28" s="165"/>
      <c r="B28" s="161" t="s">
        <v>1255</v>
      </c>
      <c r="C28" s="161" t="s">
        <v>246</v>
      </c>
      <c r="D28" s="171">
        <v>23</v>
      </c>
      <c r="E28" s="171">
        <v>14</v>
      </c>
      <c r="F28" s="171">
        <v>9</v>
      </c>
      <c r="G28" s="165"/>
      <c r="H28" s="165"/>
      <c r="I28" s="165"/>
      <c r="J28" s="165"/>
      <c r="K28" s="165"/>
      <c r="L28" s="165"/>
      <c r="M28" s="165"/>
      <c r="N28" s="165"/>
      <c r="O28" s="165"/>
      <c r="P28" s="165"/>
      <c r="Q28" s="165"/>
      <c r="R28" s="165"/>
      <c r="S28" s="165"/>
      <c r="T28" s="165"/>
      <c r="U28" s="165"/>
      <c r="V28" s="165"/>
      <c r="W28" s="165"/>
    </row>
    <row r="29" spans="1:23" s="158" customFormat="1" ht="15.75" x14ac:dyDescent="0.25">
      <c r="A29" s="165"/>
      <c r="B29" s="161" t="s">
        <v>1256</v>
      </c>
      <c r="C29" s="161" t="s">
        <v>247</v>
      </c>
      <c r="D29" s="171">
        <v>2</v>
      </c>
      <c r="E29" s="171">
        <v>2</v>
      </c>
      <c r="F29" s="171">
        <v>0</v>
      </c>
      <c r="G29" s="165"/>
      <c r="H29" s="165"/>
      <c r="I29" s="165"/>
      <c r="J29" s="165"/>
      <c r="K29" s="165"/>
      <c r="L29" s="165"/>
      <c r="M29" s="165"/>
      <c r="N29" s="165"/>
      <c r="O29" s="165"/>
      <c r="P29" s="165"/>
      <c r="Q29" s="165"/>
      <c r="R29" s="165"/>
      <c r="S29" s="165"/>
      <c r="T29" s="165"/>
      <c r="U29" s="165"/>
      <c r="V29" s="165"/>
      <c r="W29" s="165"/>
    </row>
    <row r="30" spans="1:23" s="158" customFormat="1" ht="15.75" x14ac:dyDescent="0.25">
      <c r="A30" s="165"/>
      <c r="B30" s="161" t="s">
        <v>1257</v>
      </c>
      <c r="C30" s="161" t="s">
        <v>248</v>
      </c>
      <c r="D30" s="171">
        <v>22</v>
      </c>
      <c r="E30" s="171">
        <v>10</v>
      </c>
      <c r="F30" s="171">
        <v>12</v>
      </c>
      <c r="G30" s="165"/>
      <c r="H30" s="165"/>
      <c r="I30" s="165"/>
      <c r="J30" s="165"/>
      <c r="K30" s="165"/>
      <c r="L30" s="165"/>
      <c r="M30" s="165"/>
      <c r="N30" s="165"/>
      <c r="O30" s="165"/>
      <c r="P30" s="165"/>
      <c r="Q30" s="165"/>
      <c r="R30" s="165"/>
      <c r="S30" s="165"/>
      <c r="T30" s="165"/>
      <c r="U30" s="165"/>
      <c r="V30" s="165"/>
      <c r="W30" s="165"/>
    </row>
    <row r="31" spans="1:23" s="158" customFormat="1" ht="15.75" x14ac:dyDescent="0.25">
      <c r="A31" s="165"/>
      <c r="B31" s="161" t="s">
        <v>1258</v>
      </c>
      <c r="C31" s="161" t="s">
        <v>249</v>
      </c>
      <c r="D31" s="171">
        <v>107</v>
      </c>
      <c r="E31" s="171">
        <v>61</v>
      </c>
      <c r="F31" s="171">
        <v>46</v>
      </c>
      <c r="G31" s="165"/>
      <c r="H31" s="165"/>
      <c r="I31" s="165"/>
      <c r="J31" s="165"/>
      <c r="K31" s="165"/>
      <c r="L31" s="165"/>
      <c r="M31" s="165"/>
      <c r="N31" s="165"/>
      <c r="O31" s="165"/>
      <c r="P31" s="165"/>
      <c r="Q31" s="165"/>
      <c r="R31" s="165"/>
      <c r="S31" s="165"/>
      <c r="T31" s="165"/>
      <c r="U31" s="165"/>
      <c r="V31" s="165"/>
      <c r="W31" s="165"/>
    </row>
    <row r="32" spans="1:23" s="158" customFormat="1" ht="15.75" x14ac:dyDescent="0.25">
      <c r="A32" s="165"/>
      <c r="B32" s="161" t="s">
        <v>1260</v>
      </c>
      <c r="C32" s="161" t="s">
        <v>251</v>
      </c>
      <c r="D32" s="171">
        <v>145</v>
      </c>
      <c r="E32" s="171">
        <v>71</v>
      </c>
      <c r="F32" s="171">
        <v>74</v>
      </c>
      <c r="G32" s="165"/>
      <c r="H32" s="165"/>
      <c r="I32" s="165"/>
      <c r="J32" s="165"/>
      <c r="K32" s="165"/>
      <c r="L32" s="165"/>
      <c r="M32" s="165"/>
      <c r="N32" s="165"/>
      <c r="O32" s="165"/>
      <c r="P32" s="165"/>
      <c r="Q32" s="165"/>
      <c r="R32" s="165"/>
      <c r="S32" s="165"/>
      <c r="T32" s="165"/>
      <c r="U32" s="165"/>
      <c r="V32" s="165"/>
      <c r="W32" s="165"/>
    </row>
    <row r="33" spans="1:23" s="158" customFormat="1" ht="15.75" x14ac:dyDescent="0.25">
      <c r="A33" s="165"/>
      <c r="B33" s="161" t="s">
        <v>1261</v>
      </c>
      <c r="C33" s="161" t="s">
        <v>256</v>
      </c>
      <c r="D33" s="171">
        <v>6</v>
      </c>
      <c r="E33" s="171">
        <v>6</v>
      </c>
      <c r="F33" s="171">
        <v>0</v>
      </c>
      <c r="G33" s="165"/>
      <c r="H33" s="165"/>
      <c r="I33" s="165"/>
      <c r="J33" s="165"/>
      <c r="K33" s="165"/>
      <c r="L33" s="165"/>
      <c r="M33" s="165"/>
      <c r="N33" s="165"/>
      <c r="O33" s="165"/>
      <c r="P33" s="165"/>
      <c r="Q33" s="165"/>
      <c r="R33" s="165"/>
      <c r="S33" s="165"/>
      <c r="T33" s="165"/>
      <c r="U33" s="165"/>
      <c r="V33" s="165"/>
      <c r="W33" s="165"/>
    </row>
    <row r="34" spans="1:23" s="158" customFormat="1" ht="15.75" x14ac:dyDescent="0.25">
      <c r="A34" s="165"/>
      <c r="B34" s="161" t="s">
        <v>1262</v>
      </c>
      <c r="C34" s="161" t="s">
        <v>257</v>
      </c>
      <c r="D34" s="171">
        <v>1</v>
      </c>
      <c r="E34" s="171">
        <v>1</v>
      </c>
      <c r="F34" s="171">
        <v>0</v>
      </c>
      <c r="G34" s="165"/>
      <c r="H34" s="165"/>
      <c r="I34" s="165"/>
      <c r="J34" s="165"/>
      <c r="K34" s="165"/>
      <c r="L34" s="165"/>
      <c r="M34" s="165"/>
      <c r="N34" s="165"/>
      <c r="O34" s="165"/>
      <c r="P34" s="165"/>
      <c r="Q34" s="165"/>
      <c r="R34" s="165"/>
      <c r="S34" s="165"/>
      <c r="T34" s="165"/>
      <c r="U34" s="165"/>
      <c r="V34" s="165"/>
      <c r="W34" s="165"/>
    </row>
    <row r="35" spans="1:23" s="158" customFormat="1" ht="15.75" x14ac:dyDescent="0.25">
      <c r="A35" s="165"/>
      <c r="B35" s="161" t="s">
        <v>1263</v>
      </c>
      <c r="C35" s="161" t="s">
        <v>122</v>
      </c>
      <c r="D35" s="171">
        <v>2</v>
      </c>
      <c r="E35" s="171">
        <v>2</v>
      </c>
      <c r="F35" s="171">
        <v>0</v>
      </c>
      <c r="G35" s="165"/>
      <c r="H35" s="165"/>
      <c r="I35" s="165"/>
      <c r="J35" s="165"/>
      <c r="K35" s="165"/>
      <c r="L35" s="165"/>
      <c r="M35" s="165"/>
      <c r="N35" s="165"/>
      <c r="O35" s="165"/>
      <c r="P35" s="165"/>
      <c r="Q35" s="165"/>
      <c r="R35" s="165"/>
      <c r="S35" s="165"/>
      <c r="T35" s="165"/>
      <c r="U35" s="165"/>
      <c r="V35" s="165"/>
      <c r="W35" s="165"/>
    </row>
    <row r="36" spans="1:23" s="158" customFormat="1" ht="15.75" x14ac:dyDescent="0.25">
      <c r="A36" s="165"/>
      <c r="B36" s="161" t="s">
        <v>1264</v>
      </c>
      <c r="C36" s="161" t="s">
        <v>259</v>
      </c>
      <c r="D36" s="171">
        <v>69</v>
      </c>
      <c r="E36" s="171">
        <v>32</v>
      </c>
      <c r="F36" s="171">
        <v>37</v>
      </c>
      <c r="G36" s="165"/>
      <c r="H36" s="165"/>
      <c r="I36" s="165"/>
      <c r="J36" s="165"/>
      <c r="K36" s="165"/>
      <c r="L36" s="165"/>
      <c r="M36" s="165"/>
      <c r="N36" s="165"/>
      <c r="O36" s="165"/>
      <c r="P36" s="165"/>
      <c r="Q36" s="165"/>
      <c r="R36" s="165"/>
      <c r="S36" s="165"/>
      <c r="T36" s="165"/>
      <c r="U36" s="165"/>
      <c r="V36" s="165"/>
      <c r="W36" s="165"/>
    </row>
    <row r="37" spans="1:23" s="158" customFormat="1" ht="15.75" x14ac:dyDescent="0.25">
      <c r="A37" s="165"/>
      <c r="B37" s="161" t="s">
        <v>1265</v>
      </c>
      <c r="C37" s="161" t="s">
        <v>261</v>
      </c>
      <c r="D37" s="171">
        <v>29</v>
      </c>
      <c r="E37" s="171">
        <v>16</v>
      </c>
      <c r="F37" s="171">
        <v>13</v>
      </c>
      <c r="G37" s="165"/>
      <c r="H37" s="165"/>
      <c r="I37" s="165"/>
      <c r="J37" s="165"/>
      <c r="K37" s="165"/>
      <c r="L37" s="165"/>
      <c r="M37" s="165"/>
      <c r="N37" s="165"/>
      <c r="O37" s="165"/>
      <c r="P37" s="165"/>
      <c r="Q37" s="165"/>
      <c r="R37" s="165"/>
      <c r="S37" s="165"/>
      <c r="T37" s="165"/>
      <c r="U37" s="165"/>
      <c r="V37" s="165"/>
      <c r="W37" s="165"/>
    </row>
    <row r="38" spans="1:23" s="158" customFormat="1" ht="15.75" x14ac:dyDescent="0.25">
      <c r="A38" s="165"/>
      <c r="B38" s="161" t="s">
        <v>1268</v>
      </c>
      <c r="C38" s="161" t="s">
        <v>265</v>
      </c>
      <c r="D38" s="171">
        <v>120</v>
      </c>
      <c r="E38" s="171">
        <v>82</v>
      </c>
      <c r="F38" s="171">
        <v>38</v>
      </c>
      <c r="G38" s="165"/>
      <c r="H38" s="165"/>
      <c r="I38" s="165"/>
      <c r="J38" s="165"/>
      <c r="K38" s="165"/>
      <c r="L38" s="165"/>
      <c r="M38" s="165"/>
      <c r="N38" s="165"/>
      <c r="O38" s="165"/>
      <c r="P38" s="165"/>
      <c r="Q38" s="165"/>
      <c r="R38" s="165"/>
      <c r="S38" s="165"/>
      <c r="T38" s="165"/>
      <c r="U38" s="165"/>
      <c r="V38" s="165"/>
      <c r="W38" s="165"/>
    </row>
    <row r="39" spans="1:23" s="158" customFormat="1" ht="15.75" x14ac:dyDescent="0.25">
      <c r="A39" s="165"/>
      <c r="B39" s="161" t="s">
        <v>1272</v>
      </c>
      <c r="C39" s="161" t="s">
        <v>271</v>
      </c>
      <c r="D39" s="171">
        <v>5</v>
      </c>
      <c r="E39" s="171">
        <v>3</v>
      </c>
      <c r="F39" s="171">
        <v>2</v>
      </c>
      <c r="G39" s="165"/>
      <c r="H39" s="165"/>
      <c r="I39" s="165"/>
      <c r="J39" s="165"/>
      <c r="K39" s="165"/>
      <c r="L39" s="165"/>
      <c r="M39" s="165"/>
      <c r="N39" s="165"/>
      <c r="O39" s="165"/>
      <c r="P39" s="165"/>
      <c r="Q39" s="165"/>
      <c r="R39" s="165"/>
      <c r="S39" s="165"/>
      <c r="T39" s="165"/>
      <c r="U39" s="165"/>
      <c r="V39" s="165"/>
      <c r="W39" s="165"/>
    </row>
    <row r="40" spans="1:23" s="158" customFormat="1" ht="15.75" x14ac:dyDescent="0.25">
      <c r="A40" s="165"/>
      <c r="B40" s="161" t="s">
        <v>1273</v>
      </c>
      <c r="C40" s="161" t="s">
        <v>1082</v>
      </c>
      <c r="D40" s="171">
        <v>2</v>
      </c>
      <c r="E40" s="171">
        <v>1</v>
      </c>
      <c r="F40" s="171">
        <v>1</v>
      </c>
      <c r="G40" s="165"/>
      <c r="H40" s="165"/>
      <c r="I40" s="165"/>
      <c r="J40" s="165"/>
      <c r="K40" s="165"/>
      <c r="L40" s="165"/>
      <c r="M40" s="165"/>
      <c r="N40" s="165"/>
      <c r="O40" s="165"/>
      <c r="P40" s="165"/>
      <c r="Q40" s="165"/>
      <c r="R40" s="165"/>
      <c r="S40" s="165"/>
      <c r="T40" s="165"/>
      <c r="U40" s="165"/>
      <c r="V40" s="165"/>
      <c r="W40" s="165"/>
    </row>
    <row r="41" spans="1:23" s="158" customFormat="1" ht="15.75" x14ac:dyDescent="0.25">
      <c r="A41" s="165"/>
      <c r="B41" s="159" t="s">
        <v>1275</v>
      </c>
      <c r="C41" s="159" t="s">
        <v>274</v>
      </c>
      <c r="D41" s="170">
        <v>46</v>
      </c>
      <c r="E41" s="170">
        <v>6</v>
      </c>
      <c r="F41" s="170">
        <v>40</v>
      </c>
      <c r="G41" s="165"/>
      <c r="H41" s="165"/>
      <c r="I41" s="165"/>
      <c r="J41" s="165"/>
      <c r="K41" s="165"/>
      <c r="L41" s="165"/>
      <c r="M41" s="165"/>
      <c r="N41" s="165"/>
      <c r="O41" s="165"/>
      <c r="P41" s="165"/>
      <c r="Q41" s="165"/>
      <c r="R41" s="165"/>
      <c r="S41" s="165"/>
      <c r="T41" s="165"/>
      <c r="U41" s="165"/>
      <c r="V41" s="165"/>
      <c r="W41" s="165"/>
    </row>
    <row r="42" spans="1:23" s="158" customFormat="1" ht="15.75" x14ac:dyDescent="0.25">
      <c r="A42" s="165"/>
      <c r="B42" s="161" t="s">
        <v>1276</v>
      </c>
      <c r="C42" s="161" t="s">
        <v>275</v>
      </c>
      <c r="D42" s="171">
        <v>6</v>
      </c>
      <c r="E42" s="171">
        <v>4</v>
      </c>
      <c r="F42" s="171">
        <v>2</v>
      </c>
      <c r="G42" s="165"/>
      <c r="H42" s="165"/>
      <c r="I42" s="165"/>
      <c r="J42" s="165"/>
      <c r="K42" s="165"/>
      <c r="L42" s="165"/>
      <c r="M42" s="165"/>
      <c r="N42" s="165"/>
      <c r="O42" s="165"/>
      <c r="P42" s="165"/>
      <c r="Q42" s="165"/>
      <c r="R42" s="165"/>
      <c r="S42" s="165"/>
      <c r="T42" s="165"/>
      <c r="U42" s="165"/>
      <c r="V42" s="165"/>
      <c r="W42" s="165"/>
    </row>
    <row r="43" spans="1:23" s="158" customFormat="1" ht="15.75" x14ac:dyDescent="0.25">
      <c r="A43" s="165"/>
      <c r="B43" s="161" t="s">
        <v>1278</v>
      </c>
      <c r="C43" s="161" t="s">
        <v>288</v>
      </c>
      <c r="D43" s="171">
        <v>40</v>
      </c>
      <c r="E43" s="171">
        <v>2</v>
      </c>
      <c r="F43" s="171">
        <v>38</v>
      </c>
      <c r="G43" s="165"/>
      <c r="H43" s="165"/>
      <c r="I43" s="165"/>
      <c r="J43" s="165"/>
      <c r="K43" s="165"/>
      <c r="L43" s="165"/>
      <c r="M43" s="165"/>
      <c r="N43" s="165"/>
      <c r="O43" s="165"/>
      <c r="P43" s="165"/>
      <c r="Q43" s="165"/>
      <c r="R43" s="165"/>
      <c r="S43" s="165"/>
      <c r="T43" s="165"/>
      <c r="U43" s="165"/>
      <c r="V43" s="165"/>
      <c r="W43" s="165"/>
    </row>
    <row r="44" spans="1:23" s="158" customFormat="1" ht="15.75" x14ac:dyDescent="0.25">
      <c r="A44" s="165"/>
      <c r="B44" s="159" t="s">
        <v>1279</v>
      </c>
      <c r="C44" s="159" t="s">
        <v>21</v>
      </c>
      <c r="D44" s="170">
        <v>3</v>
      </c>
      <c r="E44" s="170">
        <v>2</v>
      </c>
      <c r="F44" s="170">
        <v>1</v>
      </c>
      <c r="G44" s="165"/>
      <c r="H44" s="165"/>
      <c r="I44" s="165"/>
      <c r="J44" s="165"/>
      <c r="K44" s="165"/>
      <c r="L44" s="165"/>
      <c r="M44" s="165"/>
      <c r="N44" s="165"/>
      <c r="O44" s="165"/>
      <c r="P44" s="165"/>
      <c r="Q44" s="165"/>
      <c r="R44" s="165"/>
      <c r="S44" s="165"/>
      <c r="T44" s="165"/>
      <c r="U44" s="165"/>
      <c r="V44" s="165"/>
      <c r="W44" s="165"/>
    </row>
    <row r="45" spans="1:23" s="158" customFormat="1" ht="15.75" x14ac:dyDescent="0.25">
      <c r="A45" s="165"/>
      <c r="B45" s="161" t="s">
        <v>1284</v>
      </c>
      <c r="C45" s="161" t="s">
        <v>314</v>
      </c>
      <c r="D45" s="171">
        <v>3</v>
      </c>
      <c r="E45" s="171">
        <v>2</v>
      </c>
      <c r="F45" s="171">
        <v>1</v>
      </c>
      <c r="G45" s="165"/>
      <c r="H45" s="165"/>
      <c r="I45" s="165"/>
      <c r="J45" s="165"/>
      <c r="K45" s="165"/>
      <c r="L45" s="165"/>
      <c r="M45" s="165"/>
      <c r="N45" s="165"/>
      <c r="O45" s="165"/>
      <c r="P45" s="165"/>
      <c r="Q45" s="165"/>
      <c r="R45" s="165"/>
      <c r="S45" s="165"/>
      <c r="T45" s="165"/>
      <c r="U45" s="165"/>
      <c r="V45" s="165"/>
      <c r="W45" s="165"/>
    </row>
    <row r="46" spans="1:23" s="158" customFormat="1" ht="15.75" x14ac:dyDescent="0.25">
      <c r="A46" s="165"/>
      <c r="B46" s="159" t="s">
        <v>1303</v>
      </c>
      <c r="C46" s="159" t="s">
        <v>388</v>
      </c>
      <c r="D46" s="170">
        <v>30</v>
      </c>
      <c r="E46" s="170">
        <v>10</v>
      </c>
      <c r="F46" s="170">
        <v>20</v>
      </c>
      <c r="G46" s="165"/>
      <c r="H46" s="165"/>
      <c r="I46" s="165"/>
      <c r="J46" s="165"/>
      <c r="K46" s="165"/>
      <c r="L46" s="165"/>
      <c r="M46" s="165"/>
      <c r="N46" s="165"/>
      <c r="O46" s="165"/>
      <c r="P46" s="165"/>
      <c r="Q46" s="165"/>
      <c r="R46" s="165"/>
      <c r="S46" s="165"/>
      <c r="T46" s="165"/>
      <c r="U46" s="165"/>
      <c r="V46" s="165"/>
      <c r="W46" s="165"/>
    </row>
    <row r="47" spans="1:23" s="158" customFormat="1" ht="15.75" x14ac:dyDescent="0.25">
      <c r="A47" s="165"/>
      <c r="B47" s="161" t="s">
        <v>1306</v>
      </c>
      <c r="C47" s="161" t="s">
        <v>395</v>
      </c>
      <c r="D47" s="171">
        <v>30</v>
      </c>
      <c r="E47" s="171">
        <v>10</v>
      </c>
      <c r="F47" s="171">
        <v>20</v>
      </c>
      <c r="G47" s="165"/>
      <c r="H47" s="165"/>
      <c r="I47" s="165"/>
      <c r="J47" s="165"/>
      <c r="K47" s="165"/>
      <c r="L47" s="165"/>
      <c r="M47" s="165"/>
      <c r="N47" s="165"/>
      <c r="O47" s="165"/>
      <c r="P47" s="165"/>
      <c r="Q47" s="165"/>
      <c r="R47" s="165"/>
      <c r="S47" s="165"/>
      <c r="T47" s="165"/>
      <c r="U47" s="165"/>
      <c r="V47" s="165"/>
      <c r="W47" s="165"/>
    </row>
    <row r="48" spans="1:23" s="158" customFormat="1" ht="15.75" x14ac:dyDescent="0.25">
      <c r="A48" s="165"/>
      <c r="B48" s="159" t="s">
        <v>1308</v>
      </c>
      <c r="C48" s="159" t="s">
        <v>399</v>
      </c>
      <c r="D48" s="170">
        <v>34</v>
      </c>
      <c r="E48" s="170">
        <v>15</v>
      </c>
      <c r="F48" s="170">
        <v>19</v>
      </c>
      <c r="G48" s="165"/>
      <c r="H48" s="165"/>
      <c r="I48" s="165"/>
      <c r="J48" s="165"/>
      <c r="K48" s="165"/>
      <c r="L48" s="165"/>
      <c r="M48" s="165"/>
      <c r="N48" s="165"/>
      <c r="O48" s="165"/>
      <c r="P48" s="165"/>
      <c r="Q48" s="165"/>
      <c r="R48" s="165"/>
      <c r="S48" s="165"/>
      <c r="T48" s="165"/>
      <c r="U48" s="165"/>
      <c r="V48" s="165"/>
      <c r="W48" s="165"/>
    </row>
    <row r="49" spans="1:23" s="158" customFormat="1" ht="15.75" x14ac:dyDescent="0.25">
      <c r="A49" s="165"/>
      <c r="B49" s="161" t="s">
        <v>1311</v>
      </c>
      <c r="C49" s="161" t="s">
        <v>404</v>
      </c>
      <c r="D49" s="171">
        <v>34</v>
      </c>
      <c r="E49" s="171">
        <v>15</v>
      </c>
      <c r="F49" s="171">
        <v>19</v>
      </c>
      <c r="G49" s="165"/>
      <c r="H49" s="165"/>
      <c r="I49" s="165"/>
      <c r="J49" s="165"/>
      <c r="K49" s="165"/>
      <c r="L49" s="165"/>
      <c r="M49" s="165"/>
      <c r="N49" s="165"/>
      <c r="O49" s="165"/>
      <c r="P49" s="165"/>
      <c r="Q49" s="165"/>
      <c r="R49" s="165"/>
      <c r="S49" s="165"/>
      <c r="T49" s="165"/>
      <c r="U49" s="165"/>
      <c r="V49" s="165"/>
      <c r="W49" s="165"/>
    </row>
    <row r="50" spans="1:23" s="158" customFormat="1" ht="15.75" x14ac:dyDescent="0.25">
      <c r="A50" s="165"/>
      <c r="B50" s="159" t="s">
        <v>1326</v>
      </c>
      <c r="C50" s="159" t="s">
        <v>0</v>
      </c>
      <c r="D50" s="170">
        <v>289</v>
      </c>
      <c r="E50" s="170">
        <v>176</v>
      </c>
      <c r="F50" s="170">
        <v>113</v>
      </c>
      <c r="G50" s="165"/>
      <c r="H50" s="165"/>
      <c r="I50" s="165"/>
      <c r="J50" s="165"/>
      <c r="K50" s="165"/>
      <c r="L50" s="165"/>
      <c r="M50" s="165"/>
      <c r="N50" s="165"/>
      <c r="O50" s="165"/>
      <c r="P50" s="165"/>
      <c r="Q50" s="165"/>
      <c r="R50" s="165"/>
      <c r="S50" s="165"/>
      <c r="T50" s="165"/>
      <c r="U50" s="165"/>
      <c r="V50" s="165"/>
      <c r="W50" s="165"/>
    </row>
    <row r="51" spans="1:23" s="158" customFormat="1" ht="15.75" x14ac:dyDescent="0.25">
      <c r="A51" s="165"/>
      <c r="B51" s="161" t="s">
        <v>1327</v>
      </c>
      <c r="C51" s="161" t="s">
        <v>743</v>
      </c>
      <c r="D51" s="171">
        <v>289</v>
      </c>
      <c r="E51" s="171">
        <v>176</v>
      </c>
      <c r="F51" s="171">
        <v>113</v>
      </c>
      <c r="G51" s="165"/>
      <c r="H51" s="165"/>
      <c r="I51" s="165"/>
      <c r="J51" s="165"/>
      <c r="K51" s="165"/>
      <c r="L51" s="165"/>
      <c r="M51" s="165"/>
      <c r="N51" s="165"/>
      <c r="O51" s="165"/>
      <c r="P51" s="165"/>
      <c r="Q51" s="165"/>
      <c r="R51" s="165"/>
      <c r="S51" s="165"/>
      <c r="T51" s="165"/>
      <c r="U51" s="165"/>
      <c r="V51" s="165"/>
      <c r="W51" s="165"/>
    </row>
    <row r="52" spans="1:23" s="158" customFormat="1" ht="15.75" x14ac:dyDescent="0.25">
      <c r="A52" s="165"/>
      <c r="B52" s="159" t="s">
        <v>1329</v>
      </c>
      <c r="C52" s="159" t="s">
        <v>449</v>
      </c>
      <c r="D52" s="170">
        <v>427</v>
      </c>
      <c r="E52" s="170">
        <v>203</v>
      </c>
      <c r="F52" s="170">
        <v>224</v>
      </c>
      <c r="G52" s="165"/>
      <c r="H52" s="165"/>
      <c r="I52" s="165"/>
      <c r="J52" s="165"/>
      <c r="K52" s="165"/>
      <c r="L52" s="165"/>
      <c r="M52" s="165"/>
      <c r="N52" s="165"/>
      <c r="O52" s="165"/>
      <c r="P52" s="165"/>
      <c r="Q52" s="165"/>
      <c r="R52" s="165"/>
      <c r="S52" s="165"/>
      <c r="T52" s="165"/>
      <c r="U52" s="165"/>
      <c r="V52" s="165"/>
      <c r="W52" s="165"/>
    </row>
    <row r="53" spans="1:23" s="158" customFormat="1" ht="15.75" x14ac:dyDescent="0.25">
      <c r="A53" s="165"/>
      <c r="B53" s="161" t="s">
        <v>1343</v>
      </c>
      <c r="C53" s="161" t="s">
        <v>459</v>
      </c>
      <c r="D53" s="171">
        <v>4</v>
      </c>
      <c r="E53" s="171">
        <v>2</v>
      </c>
      <c r="F53" s="171">
        <v>2</v>
      </c>
      <c r="G53" s="165"/>
      <c r="H53" s="165"/>
      <c r="I53" s="165"/>
      <c r="J53" s="165"/>
      <c r="K53" s="165"/>
      <c r="L53" s="165"/>
      <c r="M53" s="165"/>
      <c r="N53" s="165"/>
      <c r="O53" s="165"/>
      <c r="P53" s="165"/>
      <c r="Q53" s="165"/>
      <c r="R53" s="165"/>
      <c r="S53" s="165"/>
      <c r="T53" s="165"/>
      <c r="U53" s="165"/>
      <c r="V53" s="165"/>
      <c r="W53" s="165"/>
    </row>
    <row r="54" spans="1:23" s="158" customFormat="1" ht="15.75" x14ac:dyDescent="0.25">
      <c r="A54" s="165"/>
      <c r="B54" s="161" t="s">
        <v>1344</v>
      </c>
      <c r="C54" s="161" t="s">
        <v>832</v>
      </c>
      <c r="D54" s="171">
        <v>41</v>
      </c>
      <c r="E54" s="171">
        <v>19</v>
      </c>
      <c r="F54" s="171">
        <v>22</v>
      </c>
      <c r="G54" s="165"/>
      <c r="H54" s="165"/>
      <c r="I54" s="165"/>
      <c r="J54" s="165"/>
      <c r="K54" s="165"/>
      <c r="L54" s="165"/>
      <c r="M54" s="165"/>
      <c r="N54" s="165"/>
      <c r="O54" s="165"/>
      <c r="P54" s="165"/>
      <c r="Q54" s="165"/>
      <c r="R54" s="165"/>
      <c r="S54" s="165"/>
      <c r="T54" s="165"/>
      <c r="U54" s="165"/>
      <c r="V54" s="165"/>
      <c r="W54" s="165"/>
    </row>
    <row r="55" spans="1:23" s="158" customFormat="1" ht="15.75" x14ac:dyDescent="0.25">
      <c r="A55" s="165"/>
      <c r="B55" s="161" t="s">
        <v>1345</v>
      </c>
      <c r="C55" s="161" t="s">
        <v>460</v>
      </c>
      <c r="D55" s="171">
        <v>34</v>
      </c>
      <c r="E55" s="171">
        <v>15</v>
      </c>
      <c r="F55" s="171">
        <v>19</v>
      </c>
      <c r="G55" s="165"/>
      <c r="H55" s="165"/>
      <c r="I55" s="165"/>
      <c r="J55" s="165"/>
      <c r="K55" s="165"/>
      <c r="L55" s="165"/>
      <c r="M55" s="165"/>
      <c r="N55" s="165"/>
      <c r="O55" s="165"/>
      <c r="P55" s="165"/>
      <c r="Q55" s="165"/>
      <c r="R55" s="165"/>
      <c r="S55" s="165"/>
      <c r="T55" s="165"/>
      <c r="U55" s="165"/>
      <c r="V55" s="165"/>
      <c r="W55" s="165"/>
    </row>
    <row r="56" spans="1:23" s="158" customFormat="1" ht="15.75" x14ac:dyDescent="0.25">
      <c r="A56" s="165"/>
      <c r="B56" s="161" t="s">
        <v>1346</v>
      </c>
      <c r="C56" s="161" t="s">
        <v>461</v>
      </c>
      <c r="D56" s="171">
        <v>13</v>
      </c>
      <c r="E56" s="171">
        <v>6</v>
      </c>
      <c r="F56" s="171">
        <v>7</v>
      </c>
      <c r="G56" s="165"/>
      <c r="H56" s="165"/>
      <c r="I56" s="165"/>
      <c r="J56" s="165"/>
      <c r="K56" s="165"/>
      <c r="L56" s="165"/>
      <c r="M56" s="165"/>
      <c r="N56" s="165"/>
      <c r="O56" s="165"/>
      <c r="P56" s="165"/>
      <c r="Q56" s="165"/>
      <c r="R56" s="165"/>
      <c r="S56" s="165"/>
      <c r="T56" s="165"/>
      <c r="U56" s="165"/>
      <c r="V56" s="165"/>
      <c r="W56" s="165"/>
    </row>
    <row r="57" spans="1:23" s="158" customFormat="1" ht="15.75" x14ac:dyDescent="0.25">
      <c r="A57" s="165"/>
      <c r="B57" s="161" t="s">
        <v>1351</v>
      </c>
      <c r="C57" s="161" t="s">
        <v>466</v>
      </c>
      <c r="D57" s="171">
        <v>51</v>
      </c>
      <c r="E57" s="171">
        <v>30</v>
      </c>
      <c r="F57" s="171">
        <v>21</v>
      </c>
      <c r="G57" s="165"/>
      <c r="H57" s="165"/>
      <c r="I57" s="165"/>
      <c r="J57" s="165"/>
      <c r="K57" s="165"/>
      <c r="L57" s="165"/>
      <c r="M57" s="165"/>
      <c r="N57" s="165"/>
      <c r="O57" s="165"/>
      <c r="P57" s="165"/>
      <c r="Q57" s="165"/>
      <c r="R57" s="165"/>
      <c r="S57" s="165"/>
      <c r="T57" s="165"/>
      <c r="U57" s="165"/>
      <c r="V57" s="165"/>
      <c r="W57" s="165"/>
    </row>
    <row r="58" spans="1:23" s="158" customFormat="1" ht="15.75" x14ac:dyDescent="0.25">
      <c r="A58" s="165"/>
      <c r="B58" s="161" t="s">
        <v>1352</v>
      </c>
      <c r="C58" s="161" t="s">
        <v>467</v>
      </c>
      <c r="D58" s="171">
        <v>280</v>
      </c>
      <c r="E58" s="171">
        <v>129</v>
      </c>
      <c r="F58" s="171">
        <v>151</v>
      </c>
      <c r="G58" s="165"/>
      <c r="H58" s="165"/>
      <c r="I58" s="165"/>
      <c r="J58" s="165"/>
      <c r="K58" s="165"/>
      <c r="L58" s="165"/>
      <c r="M58" s="165"/>
      <c r="N58" s="165"/>
      <c r="O58" s="165"/>
      <c r="P58" s="165"/>
      <c r="Q58" s="165"/>
      <c r="R58" s="165"/>
      <c r="S58" s="165"/>
      <c r="T58" s="165"/>
      <c r="U58" s="165"/>
      <c r="V58" s="165"/>
      <c r="W58" s="165"/>
    </row>
    <row r="59" spans="1:23" s="158" customFormat="1" ht="15.75" x14ac:dyDescent="0.25">
      <c r="A59" s="165"/>
      <c r="B59" s="161" t="s">
        <v>1357</v>
      </c>
      <c r="C59" s="161" t="s">
        <v>472</v>
      </c>
      <c r="D59" s="171">
        <v>4</v>
      </c>
      <c r="E59" s="171">
        <v>2</v>
      </c>
      <c r="F59" s="171">
        <v>2</v>
      </c>
      <c r="G59" s="165"/>
      <c r="H59" s="165"/>
      <c r="I59" s="165"/>
      <c r="J59" s="165"/>
      <c r="K59" s="165"/>
      <c r="L59" s="165"/>
      <c r="M59" s="165"/>
      <c r="N59" s="165"/>
      <c r="O59" s="165"/>
      <c r="P59" s="165"/>
      <c r="Q59" s="165"/>
      <c r="R59" s="165"/>
      <c r="S59" s="165"/>
      <c r="T59" s="165"/>
      <c r="U59" s="165"/>
      <c r="V59" s="165"/>
      <c r="W59" s="165"/>
    </row>
    <row r="60" spans="1:23" s="158" customFormat="1" ht="15.75" x14ac:dyDescent="0.25">
      <c r="A60" s="165"/>
      <c r="B60" s="159" t="s">
        <v>1358</v>
      </c>
      <c r="C60" s="159" t="s">
        <v>62</v>
      </c>
      <c r="D60" s="170">
        <v>845</v>
      </c>
      <c r="E60" s="170">
        <v>425</v>
      </c>
      <c r="F60" s="170">
        <v>420</v>
      </c>
      <c r="G60" s="165"/>
      <c r="H60" s="165"/>
      <c r="I60" s="165"/>
      <c r="J60" s="165"/>
      <c r="K60" s="165"/>
      <c r="L60" s="165"/>
      <c r="M60" s="165"/>
      <c r="N60" s="165"/>
      <c r="O60" s="165"/>
      <c r="P60" s="165"/>
      <c r="Q60" s="165"/>
      <c r="R60" s="165"/>
      <c r="S60" s="165"/>
      <c r="T60" s="165"/>
      <c r="U60" s="165"/>
      <c r="V60" s="165"/>
      <c r="W60" s="165"/>
    </row>
    <row r="61" spans="1:23" s="158" customFormat="1" ht="15.75" x14ac:dyDescent="0.25">
      <c r="A61" s="165"/>
      <c r="B61" s="161" t="s">
        <v>1362</v>
      </c>
      <c r="C61" s="161" t="s">
        <v>956</v>
      </c>
      <c r="D61" s="171">
        <v>63</v>
      </c>
      <c r="E61" s="171">
        <v>29</v>
      </c>
      <c r="F61" s="171">
        <v>34</v>
      </c>
      <c r="G61" s="165"/>
      <c r="H61" s="165"/>
      <c r="I61" s="165"/>
      <c r="J61" s="165"/>
      <c r="K61" s="165"/>
      <c r="L61" s="165"/>
      <c r="M61" s="165"/>
      <c r="N61" s="165"/>
      <c r="O61" s="165"/>
      <c r="P61" s="165"/>
      <c r="Q61" s="165"/>
      <c r="R61" s="165"/>
      <c r="S61" s="165"/>
      <c r="T61" s="165"/>
      <c r="U61" s="165"/>
      <c r="V61" s="165"/>
      <c r="W61" s="165"/>
    </row>
    <row r="62" spans="1:23" s="158" customFormat="1" ht="15.75" x14ac:dyDescent="0.25">
      <c r="A62" s="165"/>
      <c r="B62" s="161" t="s">
        <v>1369</v>
      </c>
      <c r="C62" s="161" t="s">
        <v>933</v>
      </c>
      <c r="D62" s="171">
        <v>1</v>
      </c>
      <c r="E62" s="171">
        <v>0</v>
      </c>
      <c r="F62" s="171">
        <v>1</v>
      </c>
      <c r="G62" s="165"/>
      <c r="H62" s="165"/>
      <c r="I62" s="165"/>
      <c r="J62" s="165"/>
      <c r="K62" s="165"/>
      <c r="L62" s="165"/>
      <c r="M62" s="165"/>
      <c r="N62" s="165"/>
      <c r="O62" s="165"/>
      <c r="P62" s="165"/>
      <c r="Q62" s="165"/>
      <c r="R62" s="165"/>
      <c r="S62" s="165"/>
      <c r="T62" s="165"/>
      <c r="U62" s="165"/>
      <c r="V62" s="165"/>
      <c r="W62" s="165"/>
    </row>
    <row r="63" spans="1:23" s="158" customFormat="1" ht="15.75" x14ac:dyDescent="0.25">
      <c r="A63" s="165"/>
      <c r="B63" s="161" t="s">
        <v>1371</v>
      </c>
      <c r="C63" s="161" t="s">
        <v>985</v>
      </c>
      <c r="D63" s="171">
        <v>1</v>
      </c>
      <c r="E63" s="171">
        <v>0</v>
      </c>
      <c r="F63" s="171">
        <v>1</v>
      </c>
      <c r="G63" s="165"/>
      <c r="H63" s="165"/>
      <c r="I63" s="165"/>
      <c r="J63" s="165"/>
      <c r="K63" s="165"/>
      <c r="L63" s="165"/>
      <c r="M63" s="165"/>
      <c r="N63" s="165"/>
      <c r="O63" s="165"/>
      <c r="P63" s="165"/>
      <c r="Q63" s="165"/>
      <c r="R63" s="165"/>
      <c r="S63" s="165"/>
      <c r="T63" s="165"/>
      <c r="U63" s="165"/>
      <c r="V63" s="165"/>
      <c r="W63" s="165"/>
    </row>
    <row r="64" spans="1:23" s="158" customFormat="1" ht="15.75" x14ac:dyDescent="0.25">
      <c r="A64" s="165"/>
      <c r="B64" s="161" t="s">
        <v>1381</v>
      </c>
      <c r="C64" s="161" t="s">
        <v>955</v>
      </c>
      <c r="D64" s="171">
        <v>2</v>
      </c>
      <c r="E64" s="171">
        <v>1</v>
      </c>
      <c r="F64" s="171">
        <v>1</v>
      </c>
      <c r="G64" s="165"/>
      <c r="H64" s="165"/>
      <c r="I64" s="165"/>
      <c r="J64" s="165"/>
      <c r="K64" s="165"/>
      <c r="L64" s="165"/>
      <c r="M64" s="165"/>
      <c r="N64" s="165"/>
      <c r="O64" s="165"/>
      <c r="P64" s="165"/>
      <c r="Q64" s="165"/>
      <c r="R64" s="165"/>
      <c r="S64" s="165"/>
      <c r="T64" s="165"/>
      <c r="U64" s="165"/>
      <c r="V64" s="165"/>
      <c r="W64" s="165"/>
    </row>
    <row r="65" spans="1:23" s="158" customFormat="1" ht="15.75" x14ac:dyDescent="0.25">
      <c r="A65" s="165"/>
      <c r="B65" s="161" t="s">
        <v>1383</v>
      </c>
      <c r="C65" s="161" t="s">
        <v>984</v>
      </c>
      <c r="D65" s="171">
        <v>2</v>
      </c>
      <c r="E65" s="171">
        <v>2</v>
      </c>
      <c r="F65" s="171">
        <v>0</v>
      </c>
      <c r="G65" s="165"/>
      <c r="H65" s="165"/>
      <c r="I65" s="165"/>
      <c r="J65" s="165"/>
      <c r="K65" s="165"/>
      <c r="L65" s="165"/>
      <c r="M65" s="165"/>
      <c r="N65" s="165"/>
      <c r="O65" s="165"/>
      <c r="P65" s="165"/>
      <c r="Q65" s="165"/>
      <c r="R65" s="165"/>
      <c r="S65" s="165"/>
      <c r="T65" s="165"/>
      <c r="U65" s="165"/>
      <c r="V65" s="165"/>
      <c r="W65" s="165"/>
    </row>
    <row r="66" spans="1:23" s="158" customFormat="1" ht="15.75" x14ac:dyDescent="0.25">
      <c r="A66" s="165"/>
      <c r="B66" s="161" t="s">
        <v>1385</v>
      </c>
      <c r="C66" s="161" t="s">
        <v>1041</v>
      </c>
      <c r="D66" s="171">
        <v>1</v>
      </c>
      <c r="E66" s="171">
        <v>1</v>
      </c>
      <c r="F66" s="171">
        <v>0</v>
      </c>
      <c r="G66" s="165"/>
      <c r="H66" s="165"/>
      <c r="I66" s="165"/>
      <c r="J66" s="165"/>
      <c r="K66" s="165"/>
      <c r="L66" s="165"/>
      <c r="M66" s="165"/>
      <c r="N66" s="165"/>
      <c r="O66" s="165"/>
      <c r="P66" s="165"/>
      <c r="Q66" s="165"/>
      <c r="R66" s="165"/>
      <c r="S66" s="165"/>
      <c r="T66" s="165"/>
      <c r="U66" s="165"/>
      <c r="V66" s="165"/>
      <c r="W66" s="165"/>
    </row>
    <row r="67" spans="1:23" s="158" customFormat="1" ht="15.75" x14ac:dyDescent="0.25">
      <c r="A67" s="165"/>
      <c r="B67" s="161" t="s">
        <v>1389</v>
      </c>
      <c r="C67" s="161" t="s">
        <v>952</v>
      </c>
      <c r="D67" s="171">
        <v>1</v>
      </c>
      <c r="E67" s="171">
        <v>1</v>
      </c>
      <c r="F67" s="171">
        <v>0</v>
      </c>
      <c r="G67" s="165"/>
      <c r="H67" s="165"/>
      <c r="I67" s="165"/>
      <c r="J67" s="165"/>
      <c r="K67" s="165"/>
      <c r="L67" s="165"/>
      <c r="M67" s="165"/>
      <c r="N67" s="165"/>
      <c r="O67" s="165"/>
      <c r="P67" s="165"/>
      <c r="Q67" s="165"/>
      <c r="R67" s="165"/>
      <c r="S67" s="165"/>
      <c r="T67" s="165"/>
      <c r="U67" s="165"/>
      <c r="V67" s="165"/>
      <c r="W67" s="165"/>
    </row>
    <row r="68" spans="1:23" s="158" customFormat="1" ht="15.75" x14ac:dyDescent="0.25">
      <c r="A68" s="165"/>
      <c r="B68" s="161" t="s">
        <v>1390</v>
      </c>
      <c r="C68" s="161" t="s">
        <v>498</v>
      </c>
      <c r="D68" s="171">
        <v>1</v>
      </c>
      <c r="E68" s="171">
        <v>1</v>
      </c>
      <c r="F68" s="171">
        <v>0</v>
      </c>
      <c r="G68" s="165"/>
      <c r="H68" s="165"/>
      <c r="I68" s="165"/>
      <c r="J68" s="165"/>
      <c r="K68" s="165"/>
      <c r="L68" s="165"/>
      <c r="M68" s="165"/>
      <c r="N68" s="165"/>
      <c r="O68" s="165"/>
      <c r="P68" s="165"/>
      <c r="Q68" s="165"/>
      <c r="R68" s="165"/>
      <c r="S68" s="165"/>
      <c r="T68" s="165"/>
      <c r="U68" s="165"/>
      <c r="V68" s="165"/>
      <c r="W68" s="165"/>
    </row>
    <row r="69" spans="1:23" s="158" customFormat="1" ht="15.75" x14ac:dyDescent="0.25">
      <c r="A69" s="165"/>
      <c r="B69" s="161" t="s">
        <v>1398</v>
      </c>
      <c r="C69" s="161" t="s">
        <v>507</v>
      </c>
      <c r="D69" s="171">
        <v>1</v>
      </c>
      <c r="E69" s="171">
        <v>0</v>
      </c>
      <c r="F69" s="171">
        <v>1</v>
      </c>
      <c r="G69" s="165"/>
      <c r="H69" s="165"/>
      <c r="I69" s="165"/>
      <c r="J69" s="165"/>
      <c r="K69" s="165"/>
      <c r="L69" s="165"/>
      <c r="M69" s="165"/>
      <c r="N69" s="165"/>
      <c r="O69" s="165"/>
      <c r="P69" s="165"/>
      <c r="Q69" s="165"/>
      <c r="R69" s="165"/>
      <c r="S69" s="165"/>
      <c r="T69" s="165"/>
      <c r="U69" s="165"/>
      <c r="V69" s="165"/>
      <c r="W69" s="165"/>
    </row>
    <row r="70" spans="1:23" s="158" customFormat="1" ht="15.75" x14ac:dyDescent="0.25">
      <c r="A70" s="165"/>
      <c r="B70" s="161" t="s">
        <v>1401</v>
      </c>
      <c r="C70" s="161" t="s">
        <v>512</v>
      </c>
      <c r="D70" s="171">
        <v>772</v>
      </c>
      <c r="E70" s="171">
        <v>390</v>
      </c>
      <c r="F70" s="171">
        <v>382</v>
      </c>
      <c r="G70" s="165"/>
      <c r="H70" s="165"/>
      <c r="I70" s="165"/>
      <c r="J70" s="165"/>
      <c r="K70" s="165"/>
      <c r="L70" s="165"/>
      <c r="M70" s="165"/>
      <c r="N70" s="165"/>
      <c r="O70" s="165"/>
      <c r="P70" s="165"/>
      <c r="Q70" s="165"/>
      <c r="R70" s="165"/>
      <c r="S70" s="165"/>
      <c r="T70" s="165"/>
      <c r="U70" s="165"/>
      <c r="V70" s="165"/>
      <c r="W70" s="165"/>
    </row>
    <row r="71" spans="1:23" s="158" customFormat="1" ht="15.75" x14ac:dyDescent="0.25">
      <c r="A71" s="165"/>
      <c r="B71" s="159" t="s">
        <v>1403</v>
      </c>
      <c r="C71" s="159" t="s">
        <v>515</v>
      </c>
      <c r="D71" s="170">
        <v>69</v>
      </c>
      <c r="E71" s="170">
        <v>4</v>
      </c>
      <c r="F71" s="170">
        <v>65</v>
      </c>
      <c r="G71" s="165"/>
      <c r="H71" s="165"/>
      <c r="I71" s="165"/>
      <c r="J71" s="165"/>
      <c r="K71" s="165"/>
      <c r="L71" s="165"/>
      <c r="M71" s="165"/>
      <c r="N71" s="165"/>
      <c r="O71" s="165"/>
      <c r="P71" s="165"/>
      <c r="Q71" s="165"/>
      <c r="R71" s="165"/>
      <c r="S71" s="165"/>
      <c r="T71" s="165"/>
      <c r="U71" s="165"/>
      <c r="V71" s="165"/>
      <c r="W71" s="165"/>
    </row>
    <row r="72" spans="1:23" s="158" customFormat="1" ht="15.75" x14ac:dyDescent="0.25">
      <c r="A72" s="165"/>
      <c r="B72" s="161" t="s">
        <v>1412</v>
      </c>
      <c r="C72" s="161" t="s">
        <v>846</v>
      </c>
      <c r="D72" s="171">
        <v>64</v>
      </c>
      <c r="E72" s="171">
        <v>2</v>
      </c>
      <c r="F72" s="171">
        <v>62</v>
      </c>
      <c r="G72" s="165"/>
      <c r="H72" s="165"/>
      <c r="I72" s="165"/>
      <c r="J72" s="165"/>
      <c r="K72" s="165"/>
      <c r="L72" s="165"/>
      <c r="M72" s="165"/>
      <c r="N72" s="165"/>
      <c r="O72" s="165"/>
      <c r="P72" s="165"/>
      <c r="Q72" s="165"/>
      <c r="R72" s="165"/>
      <c r="S72" s="165"/>
      <c r="T72" s="165"/>
      <c r="U72" s="165"/>
      <c r="V72" s="165"/>
      <c r="W72" s="165"/>
    </row>
    <row r="73" spans="1:23" s="158" customFormat="1" ht="15.75" x14ac:dyDescent="0.25">
      <c r="A73" s="165"/>
      <c r="B73" s="161" t="s">
        <v>1413</v>
      </c>
      <c r="C73" s="161" t="s">
        <v>534</v>
      </c>
      <c r="D73" s="171">
        <v>5</v>
      </c>
      <c r="E73" s="171">
        <v>2</v>
      </c>
      <c r="F73" s="171">
        <v>3</v>
      </c>
      <c r="G73" s="165"/>
      <c r="H73" s="165"/>
      <c r="I73" s="165"/>
      <c r="J73" s="165"/>
      <c r="K73" s="165"/>
      <c r="L73" s="165"/>
      <c r="M73" s="165"/>
      <c r="N73" s="165"/>
      <c r="O73" s="165"/>
      <c r="P73" s="165"/>
      <c r="Q73" s="165"/>
      <c r="R73" s="165"/>
      <c r="S73" s="165"/>
      <c r="T73" s="165"/>
      <c r="U73" s="165"/>
      <c r="V73" s="165"/>
      <c r="W73" s="165"/>
    </row>
    <row r="74" spans="1:23" s="158" customFormat="1" ht="15.75" x14ac:dyDescent="0.25">
      <c r="A74" s="165"/>
      <c r="B74" s="159" t="s">
        <v>1459</v>
      </c>
      <c r="C74" s="159" t="s">
        <v>269</v>
      </c>
      <c r="D74" s="170">
        <v>359</v>
      </c>
      <c r="E74" s="170">
        <v>231</v>
      </c>
      <c r="F74" s="170">
        <v>128</v>
      </c>
      <c r="G74" s="165"/>
      <c r="H74" s="165"/>
      <c r="I74" s="165"/>
      <c r="J74" s="165"/>
      <c r="K74" s="165"/>
      <c r="L74" s="165"/>
      <c r="M74" s="165"/>
      <c r="N74" s="165"/>
      <c r="O74" s="165"/>
      <c r="P74" s="165"/>
      <c r="Q74" s="165"/>
      <c r="R74" s="165"/>
      <c r="S74" s="165"/>
      <c r="T74" s="165"/>
      <c r="U74" s="165"/>
      <c r="V74" s="165"/>
      <c r="W74" s="165"/>
    </row>
    <row r="75" spans="1:23" s="158" customFormat="1" ht="15.75" x14ac:dyDescent="0.25">
      <c r="A75" s="165"/>
      <c r="B75" s="161" t="s">
        <v>1461</v>
      </c>
      <c r="C75" s="161" t="s">
        <v>616</v>
      </c>
      <c r="D75" s="171">
        <v>358</v>
      </c>
      <c r="E75" s="171">
        <v>230</v>
      </c>
      <c r="F75" s="171">
        <v>128</v>
      </c>
      <c r="G75" s="165"/>
      <c r="H75" s="165"/>
      <c r="I75" s="165"/>
      <c r="J75" s="165"/>
      <c r="K75" s="165"/>
      <c r="L75" s="165"/>
      <c r="M75" s="165"/>
      <c r="N75" s="165"/>
      <c r="O75" s="165"/>
      <c r="P75" s="165"/>
      <c r="Q75" s="165"/>
      <c r="R75" s="165"/>
      <c r="S75" s="165"/>
      <c r="T75" s="165"/>
      <c r="U75" s="165"/>
      <c r="V75" s="165"/>
      <c r="W75" s="165"/>
    </row>
    <row r="76" spans="1:23" s="158" customFormat="1" ht="15.75" x14ac:dyDescent="0.25">
      <c r="A76" s="165"/>
      <c r="B76" s="161" t="s">
        <v>1464</v>
      </c>
      <c r="C76" s="161" t="s">
        <v>629</v>
      </c>
      <c r="D76" s="171">
        <v>1</v>
      </c>
      <c r="E76" s="171">
        <v>1</v>
      </c>
      <c r="F76" s="171">
        <v>0</v>
      </c>
      <c r="G76" s="165"/>
      <c r="H76" s="165"/>
      <c r="I76" s="165"/>
      <c r="J76" s="165"/>
      <c r="K76" s="165"/>
      <c r="L76" s="165"/>
      <c r="M76" s="165"/>
      <c r="N76" s="165"/>
      <c r="O76" s="165"/>
      <c r="P76" s="165"/>
      <c r="Q76" s="165"/>
      <c r="R76" s="165"/>
      <c r="S76" s="165"/>
      <c r="T76" s="165"/>
      <c r="U76" s="165"/>
      <c r="V76" s="165"/>
      <c r="W76" s="165"/>
    </row>
    <row r="77" spans="1:23" s="158" customFormat="1" ht="15.75" x14ac:dyDescent="0.25">
      <c r="A77" s="165"/>
      <c r="B77" s="159" t="s">
        <v>1465</v>
      </c>
      <c r="C77" s="159" t="s">
        <v>632</v>
      </c>
      <c r="D77" s="170">
        <v>382</v>
      </c>
      <c r="E77" s="170">
        <v>181</v>
      </c>
      <c r="F77" s="170">
        <v>201</v>
      </c>
      <c r="G77" s="165"/>
      <c r="H77" s="165"/>
      <c r="I77" s="165"/>
      <c r="J77" s="165"/>
      <c r="K77" s="165"/>
      <c r="L77" s="165"/>
      <c r="M77" s="165"/>
      <c r="N77" s="165"/>
      <c r="O77" s="165"/>
      <c r="P77" s="165"/>
      <c r="Q77" s="165"/>
      <c r="R77" s="165"/>
      <c r="S77" s="165"/>
      <c r="T77" s="165"/>
      <c r="U77" s="165"/>
      <c r="V77" s="165"/>
      <c r="W77" s="165"/>
    </row>
    <row r="78" spans="1:23" s="158" customFormat="1" ht="15.75" x14ac:dyDescent="0.25">
      <c r="A78" s="165"/>
      <c r="B78" s="161" t="s">
        <v>1469</v>
      </c>
      <c r="C78" s="161" t="s">
        <v>638</v>
      </c>
      <c r="D78" s="171">
        <v>36</v>
      </c>
      <c r="E78" s="171">
        <v>15</v>
      </c>
      <c r="F78" s="171">
        <v>21</v>
      </c>
      <c r="G78" s="165"/>
      <c r="H78" s="165"/>
      <c r="I78" s="165"/>
      <c r="J78" s="165"/>
      <c r="K78" s="165"/>
      <c r="L78" s="165"/>
      <c r="M78" s="165"/>
      <c r="N78" s="165"/>
      <c r="O78" s="165"/>
      <c r="P78" s="165"/>
      <c r="Q78" s="165"/>
      <c r="R78" s="165"/>
      <c r="S78" s="165"/>
      <c r="T78" s="165"/>
      <c r="U78" s="165"/>
      <c r="V78" s="165"/>
      <c r="W78" s="165"/>
    </row>
    <row r="79" spans="1:23" s="158" customFormat="1" ht="15.75" x14ac:dyDescent="0.25">
      <c r="A79" s="165"/>
      <c r="B79" s="161" t="s">
        <v>1472</v>
      </c>
      <c r="C79" s="161" t="s">
        <v>641</v>
      </c>
      <c r="D79" s="171">
        <v>110</v>
      </c>
      <c r="E79" s="171">
        <v>71</v>
      </c>
      <c r="F79" s="171">
        <v>39</v>
      </c>
      <c r="G79" s="165"/>
      <c r="H79" s="165"/>
      <c r="I79" s="165"/>
      <c r="J79" s="165"/>
      <c r="K79" s="165"/>
      <c r="L79" s="165"/>
      <c r="M79" s="165"/>
      <c r="N79" s="165"/>
      <c r="O79" s="165"/>
      <c r="P79" s="165"/>
      <c r="Q79" s="165"/>
      <c r="R79" s="165"/>
      <c r="S79" s="165"/>
      <c r="T79" s="165"/>
      <c r="U79" s="165"/>
      <c r="V79" s="165"/>
      <c r="W79" s="165"/>
    </row>
    <row r="80" spans="1:23" s="158" customFormat="1" ht="15.75" x14ac:dyDescent="0.25">
      <c r="A80" s="165"/>
      <c r="B80" s="161" t="s">
        <v>1485</v>
      </c>
      <c r="C80" s="161" t="s">
        <v>658</v>
      </c>
      <c r="D80" s="171">
        <v>207</v>
      </c>
      <c r="E80" s="171">
        <v>77</v>
      </c>
      <c r="F80" s="171">
        <v>130</v>
      </c>
      <c r="G80" s="165"/>
      <c r="H80" s="165"/>
      <c r="I80" s="165"/>
      <c r="J80" s="165"/>
      <c r="K80" s="165"/>
      <c r="L80" s="165"/>
      <c r="M80" s="165"/>
      <c r="N80" s="165"/>
      <c r="O80" s="165"/>
      <c r="P80" s="165"/>
      <c r="Q80" s="165"/>
      <c r="R80" s="165"/>
      <c r="S80" s="165"/>
      <c r="T80" s="165"/>
      <c r="U80" s="165"/>
      <c r="V80" s="165"/>
      <c r="W80" s="165"/>
    </row>
    <row r="81" spans="1:23" s="158" customFormat="1" ht="15.75" x14ac:dyDescent="0.25">
      <c r="A81" s="165"/>
      <c r="B81" s="161" t="s">
        <v>1487</v>
      </c>
      <c r="C81" s="161" t="s">
        <v>661</v>
      </c>
      <c r="D81" s="171">
        <v>29</v>
      </c>
      <c r="E81" s="171">
        <v>18</v>
      </c>
      <c r="F81" s="171">
        <v>11</v>
      </c>
      <c r="G81" s="165"/>
      <c r="H81" s="165"/>
      <c r="I81" s="165"/>
      <c r="J81" s="165"/>
      <c r="K81" s="165"/>
      <c r="L81" s="165"/>
      <c r="M81" s="165"/>
      <c r="N81" s="165"/>
      <c r="O81" s="165"/>
      <c r="P81" s="165"/>
      <c r="Q81" s="165"/>
      <c r="R81" s="165"/>
      <c r="S81" s="165"/>
      <c r="T81" s="165"/>
      <c r="U81" s="165"/>
      <c r="V81" s="165"/>
      <c r="W81" s="165"/>
    </row>
    <row r="82" spans="1:23" s="158" customFormat="1" ht="15.75" x14ac:dyDescent="0.25">
      <c r="A82" s="165"/>
      <c r="B82" s="159" t="s">
        <v>1495</v>
      </c>
      <c r="C82" s="159" t="s">
        <v>670</v>
      </c>
      <c r="D82" s="170">
        <v>43</v>
      </c>
      <c r="E82" s="170">
        <v>23</v>
      </c>
      <c r="F82" s="170">
        <v>20</v>
      </c>
      <c r="G82" s="165"/>
      <c r="H82" s="165"/>
      <c r="I82" s="165"/>
      <c r="J82" s="165"/>
      <c r="K82" s="165"/>
      <c r="L82" s="165"/>
      <c r="M82" s="165"/>
      <c r="N82" s="165"/>
      <c r="O82" s="165"/>
      <c r="P82" s="165"/>
      <c r="Q82" s="165"/>
      <c r="R82" s="165"/>
      <c r="S82" s="165"/>
      <c r="T82" s="165"/>
      <c r="U82" s="165"/>
      <c r="V82" s="165"/>
      <c r="W82" s="165"/>
    </row>
    <row r="83" spans="1:23" s="158" customFormat="1" ht="15.75" x14ac:dyDescent="0.25">
      <c r="A83" s="165"/>
      <c r="B83" s="161" t="s">
        <v>1498</v>
      </c>
      <c r="C83" s="161" t="s">
        <v>673</v>
      </c>
      <c r="D83" s="171">
        <v>2</v>
      </c>
      <c r="E83" s="171">
        <v>2</v>
      </c>
      <c r="F83" s="171">
        <v>0</v>
      </c>
      <c r="G83" s="165"/>
      <c r="H83" s="165"/>
      <c r="I83" s="165"/>
      <c r="J83" s="165"/>
      <c r="K83" s="165"/>
      <c r="L83" s="165"/>
      <c r="M83" s="165"/>
      <c r="N83" s="165"/>
      <c r="O83" s="165"/>
      <c r="P83" s="165"/>
      <c r="Q83" s="165"/>
      <c r="R83" s="165"/>
      <c r="S83" s="165"/>
      <c r="T83" s="165"/>
      <c r="U83" s="165"/>
      <c r="V83" s="165"/>
      <c r="W83" s="165"/>
    </row>
    <row r="84" spans="1:23" s="158" customFormat="1" ht="15.75" x14ac:dyDescent="0.25">
      <c r="A84" s="165"/>
      <c r="B84" s="161" t="s">
        <v>1507</v>
      </c>
      <c r="C84" s="161" t="s">
        <v>688</v>
      </c>
      <c r="D84" s="171">
        <v>41</v>
      </c>
      <c r="E84" s="171">
        <v>21</v>
      </c>
      <c r="F84" s="171">
        <v>20</v>
      </c>
      <c r="G84" s="165"/>
      <c r="H84" s="165"/>
      <c r="I84" s="165"/>
      <c r="J84" s="165"/>
      <c r="K84" s="165"/>
      <c r="L84" s="165"/>
      <c r="M84" s="165"/>
      <c r="N84" s="165"/>
      <c r="O84" s="165"/>
      <c r="P84" s="165"/>
      <c r="Q84" s="165"/>
      <c r="R84" s="165"/>
      <c r="S84" s="165"/>
      <c r="T84" s="165"/>
      <c r="U84" s="165"/>
      <c r="V84" s="165"/>
      <c r="W84" s="165"/>
    </row>
    <row r="85" spans="1:23" s="158" customFormat="1" ht="15.75" x14ac:dyDescent="0.25">
      <c r="A85" s="165"/>
      <c r="B85" s="159" t="s">
        <v>1514</v>
      </c>
      <c r="C85" s="159" t="s">
        <v>697</v>
      </c>
      <c r="D85" s="170">
        <v>59</v>
      </c>
      <c r="E85" s="170">
        <v>26</v>
      </c>
      <c r="F85" s="170">
        <v>33</v>
      </c>
      <c r="G85" s="165"/>
      <c r="H85" s="165"/>
      <c r="I85" s="165"/>
      <c r="J85" s="165"/>
      <c r="K85" s="165"/>
      <c r="L85" s="165"/>
      <c r="M85" s="165"/>
      <c r="N85" s="165"/>
      <c r="O85" s="165"/>
      <c r="P85" s="165"/>
      <c r="Q85" s="165"/>
      <c r="R85" s="165"/>
      <c r="S85" s="165"/>
      <c r="T85" s="165"/>
      <c r="U85" s="165"/>
      <c r="V85" s="165"/>
      <c r="W85" s="165"/>
    </row>
    <row r="86" spans="1:23" s="158" customFormat="1" ht="15.75" x14ac:dyDescent="0.25">
      <c r="A86" s="165"/>
      <c r="B86" s="161" t="s">
        <v>1516</v>
      </c>
      <c r="C86" s="161" t="s">
        <v>698</v>
      </c>
      <c r="D86" s="171">
        <v>1</v>
      </c>
      <c r="E86" s="171">
        <v>0</v>
      </c>
      <c r="F86" s="171">
        <v>1</v>
      </c>
      <c r="G86" s="165"/>
      <c r="H86" s="165"/>
      <c r="I86" s="165"/>
      <c r="J86" s="165"/>
      <c r="K86" s="165"/>
      <c r="L86" s="165"/>
      <c r="M86" s="165"/>
      <c r="N86" s="165"/>
      <c r="O86" s="165"/>
      <c r="P86" s="165"/>
      <c r="Q86" s="165"/>
      <c r="R86" s="165"/>
      <c r="S86" s="165"/>
      <c r="T86" s="165"/>
      <c r="U86" s="165"/>
      <c r="V86" s="165"/>
      <c r="W86" s="165"/>
    </row>
    <row r="87" spans="1:23" s="158" customFormat="1" ht="15.75" x14ac:dyDescent="0.25">
      <c r="A87" s="165"/>
      <c r="B87" s="161" t="s">
        <v>1517</v>
      </c>
      <c r="C87" s="161" t="s">
        <v>700</v>
      </c>
      <c r="D87" s="171">
        <v>34</v>
      </c>
      <c r="E87" s="171">
        <v>14</v>
      </c>
      <c r="F87" s="171">
        <v>20</v>
      </c>
      <c r="G87" s="165"/>
      <c r="H87" s="165"/>
      <c r="I87" s="165"/>
      <c r="J87" s="165"/>
      <c r="K87" s="165"/>
      <c r="L87" s="165"/>
      <c r="M87" s="165"/>
      <c r="N87" s="165"/>
      <c r="O87" s="165"/>
      <c r="P87" s="165"/>
      <c r="Q87" s="165"/>
      <c r="R87" s="165"/>
      <c r="S87" s="165"/>
      <c r="T87" s="165"/>
      <c r="U87" s="165"/>
      <c r="V87" s="165"/>
      <c r="W87" s="165"/>
    </row>
    <row r="88" spans="1:23" s="158" customFormat="1" ht="15.75" x14ac:dyDescent="0.25">
      <c r="A88" s="165"/>
      <c r="B88" s="161" t="s">
        <v>1518</v>
      </c>
      <c r="C88" s="161" t="s">
        <v>702</v>
      </c>
      <c r="D88" s="171">
        <v>24</v>
      </c>
      <c r="E88" s="171">
        <v>12</v>
      </c>
      <c r="F88" s="171">
        <v>12</v>
      </c>
      <c r="G88" s="165"/>
      <c r="H88" s="165"/>
      <c r="I88" s="165"/>
      <c r="J88" s="165"/>
      <c r="K88" s="165"/>
      <c r="L88" s="165"/>
      <c r="M88" s="165"/>
      <c r="N88" s="165"/>
      <c r="O88" s="165"/>
      <c r="P88" s="165"/>
      <c r="Q88" s="165"/>
      <c r="R88" s="165"/>
      <c r="S88" s="165"/>
      <c r="T88" s="165"/>
      <c r="U88" s="165"/>
      <c r="V88" s="165"/>
      <c r="W88" s="165"/>
    </row>
    <row r="89" spans="1:23" s="158" customFormat="1" ht="15.75" x14ac:dyDescent="0.25">
      <c r="A89" s="165"/>
      <c r="B89" s="159" t="s">
        <v>1532</v>
      </c>
      <c r="C89" s="159" t="s">
        <v>718</v>
      </c>
      <c r="D89" s="170">
        <v>267</v>
      </c>
      <c r="E89" s="170">
        <v>153</v>
      </c>
      <c r="F89" s="170">
        <v>114</v>
      </c>
      <c r="G89" s="165"/>
      <c r="H89" s="165"/>
      <c r="I89" s="165"/>
      <c r="J89" s="165"/>
      <c r="K89" s="165"/>
      <c r="L89" s="165"/>
      <c r="M89" s="165"/>
      <c r="N89" s="165"/>
      <c r="O89" s="165"/>
      <c r="P89" s="165"/>
      <c r="Q89" s="165"/>
      <c r="R89" s="165"/>
      <c r="S89" s="165"/>
      <c r="T89" s="165"/>
      <c r="U89" s="165"/>
      <c r="V89" s="165"/>
      <c r="W89" s="165"/>
    </row>
    <row r="90" spans="1:23" s="158" customFormat="1" ht="15.75" x14ac:dyDescent="0.25">
      <c r="A90" s="165"/>
      <c r="B90" s="161" t="s">
        <v>1533</v>
      </c>
      <c r="C90" s="161" t="s">
        <v>719</v>
      </c>
      <c r="D90" s="171">
        <v>20</v>
      </c>
      <c r="E90" s="171">
        <v>8</v>
      </c>
      <c r="F90" s="171">
        <v>12</v>
      </c>
      <c r="G90" s="165"/>
      <c r="H90" s="165"/>
      <c r="I90" s="165"/>
      <c r="J90" s="165"/>
      <c r="K90" s="165"/>
      <c r="L90" s="165"/>
      <c r="M90" s="165"/>
      <c r="N90" s="165"/>
      <c r="O90" s="165"/>
      <c r="P90" s="165"/>
      <c r="Q90" s="165"/>
      <c r="R90" s="165"/>
      <c r="S90" s="165"/>
      <c r="T90" s="165"/>
      <c r="U90" s="165"/>
      <c r="V90" s="165"/>
      <c r="W90" s="165"/>
    </row>
    <row r="91" spans="1:23" s="158" customFormat="1" ht="15.75" x14ac:dyDescent="0.25">
      <c r="A91" s="165"/>
      <c r="B91" s="161" t="s">
        <v>1535</v>
      </c>
      <c r="C91" s="161" t="s">
        <v>720</v>
      </c>
      <c r="D91" s="171">
        <v>30</v>
      </c>
      <c r="E91" s="171">
        <v>15</v>
      </c>
      <c r="F91" s="171">
        <v>15</v>
      </c>
      <c r="G91" s="165"/>
      <c r="H91" s="165"/>
      <c r="I91" s="165"/>
      <c r="J91" s="165"/>
      <c r="K91" s="165"/>
      <c r="L91" s="165"/>
      <c r="M91" s="165"/>
      <c r="N91" s="165"/>
      <c r="O91" s="165"/>
      <c r="P91" s="165"/>
      <c r="Q91" s="165"/>
      <c r="R91" s="165"/>
      <c r="S91" s="165"/>
      <c r="T91" s="165"/>
      <c r="U91" s="165"/>
      <c r="V91" s="165"/>
      <c r="W91" s="165"/>
    </row>
    <row r="92" spans="1:23" s="158" customFormat="1" ht="15.75" x14ac:dyDescent="0.25">
      <c r="A92" s="165"/>
      <c r="B92" s="161" t="s">
        <v>1536</v>
      </c>
      <c r="C92" s="161" t="s">
        <v>721</v>
      </c>
      <c r="D92" s="171">
        <v>5</v>
      </c>
      <c r="E92" s="171">
        <v>3</v>
      </c>
      <c r="F92" s="171">
        <v>2</v>
      </c>
      <c r="G92" s="165"/>
      <c r="H92" s="165"/>
      <c r="I92" s="165"/>
      <c r="J92" s="165"/>
      <c r="K92" s="165"/>
      <c r="L92" s="165"/>
      <c r="M92" s="165"/>
      <c r="N92" s="165"/>
      <c r="O92" s="165"/>
      <c r="P92" s="165"/>
      <c r="Q92" s="165"/>
      <c r="R92" s="165"/>
      <c r="S92" s="165"/>
      <c r="T92" s="165"/>
      <c r="U92" s="165"/>
      <c r="V92" s="165"/>
      <c r="W92" s="165"/>
    </row>
    <row r="93" spans="1:23" s="158" customFormat="1" ht="15.75" x14ac:dyDescent="0.25">
      <c r="A93" s="165"/>
      <c r="B93" s="161" t="s">
        <v>1537</v>
      </c>
      <c r="C93" s="161" t="s">
        <v>727</v>
      </c>
      <c r="D93" s="171">
        <v>212</v>
      </c>
      <c r="E93" s="171">
        <v>127</v>
      </c>
      <c r="F93" s="171">
        <v>85</v>
      </c>
      <c r="G93" s="165"/>
      <c r="H93" s="165"/>
      <c r="I93" s="165"/>
      <c r="J93" s="165"/>
      <c r="K93" s="165"/>
      <c r="L93" s="165"/>
      <c r="M93" s="165"/>
      <c r="N93" s="165"/>
      <c r="O93" s="165"/>
      <c r="P93" s="165"/>
      <c r="Q93" s="165"/>
      <c r="R93" s="165"/>
      <c r="S93" s="165"/>
      <c r="T93" s="165"/>
      <c r="U93" s="165"/>
      <c r="V93" s="165"/>
      <c r="W93" s="165"/>
    </row>
    <row r="94" spans="1:23" s="158" customFormat="1" ht="15.75" x14ac:dyDescent="0.25">
      <c r="A94" s="165"/>
      <c r="B94" s="159" t="s">
        <v>1540</v>
      </c>
      <c r="C94" s="159" t="s">
        <v>730</v>
      </c>
      <c r="D94" s="170">
        <v>23</v>
      </c>
      <c r="E94" s="170">
        <v>9</v>
      </c>
      <c r="F94" s="170">
        <v>14</v>
      </c>
      <c r="G94" s="165"/>
      <c r="H94" s="165"/>
      <c r="I94" s="165"/>
      <c r="J94" s="165"/>
      <c r="K94" s="165"/>
      <c r="L94" s="165"/>
      <c r="M94" s="165"/>
      <c r="N94" s="165"/>
      <c r="O94" s="165"/>
      <c r="P94" s="165"/>
      <c r="Q94" s="165"/>
      <c r="R94" s="165"/>
      <c r="S94" s="165"/>
      <c r="T94" s="165"/>
      <c r="U94" s="165"/>
      <c r="V94" s="165"/>
      <c r="W94" s="165"/>
    </row>
    <row r="95" spans="1:23" s="158" customFormat="1" ht="15.75" x14ac:dyDescent="0.25">
      <c r="A95" s="165"/>
      <c r="B95" s="161" t="s">
        <v>1541</v>
      </c>
      <c r="C95" s="161" t="s">
        <v>731</v>
      </c>
      <c r="D95" s="171">
        <v>14</v>
      </c>
      <c r="E95" s="171">
        <v>6</v>
      </c>
      <c r="F95" s="171">
        <v>8</v>
      </c>
      <c r="G95" s="165"/>
      <c r="H95" s="165"/>
      <c r="I95" s="165"/>
      <c r="J95" s="165"/>
      <c r="K95" s="165"/>
      <c r="L95" s="165"/>
      <c r="M95" s="165"/>
      <c r="N95" s="165"/>
      <c r="O95" s="165"/>
      <c r="P95" s="165"/>
      <c r="Q95" s="165"/>
      <c r="R95" s="165"/>
      <c r="S95" s="165"/>
      <c r="T95" s="165"/>
      <c r="U95" s="165"/>
      <c r="V95" s="165"/>
      <c r="W95" s="165"/>
    </row>
    <row r="96" spans="1:23" s="158" customFormat="1" ht="15.75" x14ac:dyDescent="0.25">
      <c r="A96" s="165"/>
      <c r="B96" s="161" t="s">
        <v>1542</v>
      </c>
      <c r="C96" s="161" t="s">
        <v>111</v>
      </c>
      <c r="D96" s="171">
        <v>2</v>
      </c>
      <c r="E96" s="171">
        <v>1</v>
      </c>
      <c r="F96" s="171">
        <v>1</v>
      </c>
      <c r="G96" s="165"/>
      <c r="H96" s="165"/>
      <c r="I96" s="165"/>
      <c r="J96" s="165"/>
      <c r="K96" s="165"/>
      <c r="L96" s="165"/>
      <c r="M96" s="165"/>
      <c r="N96" s="165"/>
      <c r="O96" s="165"/>
      <c r="P96" s="165"/>
      <c r="Q96" s="165"/>
      <c r="R96" s="165"/>
      <c r="S96" s="165"/>
      <c r="T96" s="165"/>
      <c r="U96" s="165"/>
      <c r="V96" s="165"/>
      <c r="W96" s="165"/>
    </row>
    <row r="97" spans="1:23" s="158" customFormat="1" ht="15.75" x14ac:dyDescent="0.25">
      <c r="A97" s="165"/>
      <c r="B97" s="161" t="s">
        <v>1543</v>
      </c>
      <c r="C97" s="161" t="s">
        <v>936</v>
      </c>
      <c r="D97" s="171">
        <v>7</v>
      </c>
      <c r="E97" s="171">
        <v>2</v>
      </c>
      <c r="F97" s="171">
        <v>5</v>
      </c>
      <c r="G97" s="165"/>
      <c r="H97" s="165"/>
      <c r="I97" s="165"/>
      <c r="J97" s="165"/>
      <c r="K97" s="165"/>
      <c r="L97" s="165"/>
      <c r="M97" s="165"/>
      <c r="N97" s="165"/>
      <c r="O97" s="165"/>
      <c r="P97" s="165"/>
      <c r="Q97" s="165"/>
      <c r="R97" s="165"/>
      <c r="S97" s="165"/>
      <c r="T97" s="165"/>
      <c r="U97" s="165"/>
      <c r="V97" s="165"/>
      <c r="W97" s="165"/>
    </row>
  </sheetData>
  <autoFilter ref="B2:F97" xr:uid="{00000000-0001-0000-0000-000000000000}"/>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82D78-A385-42CC-9C76-759B5266FD36}">
  <dimension ref="B1:J972"/>
  <sheetViews>
    <sheetView showGridLines="0" zoomScaleNormal="100" workbookViewId="0">
      <selection activeCell="G9" sqref="G9"/>
    </sheetView>
  </sheetViews>
  <sheetFormatPr baseColWidth="10" defaultColWidth="10.875" defaultRowHeight="15.75" x14ac:dyDescent="0.25"/>
  <cols>
    <col min="1" max="1" width="6.625" customWidth="1"/>
    <col min="2" max="2" width="16.625" customWidth="1"/>
    <col min="3" max="3" width="18" bestFit="1" customWidth="1"/>
    <col min="4" max="4" width="18.125" bestFit="1" customWidth="1"/>
    <col min="5" max="5" width="23.875" bestFit="1" customWidth="1"/>
    <col min="6" max="6" width="16.625" customWidth="1"/>
    <col min="7" max="7" width="24.625" customWidth="1"/>
    <col min="8" max="8" width="12.5" bestFit="1" customWidth="1"/>
    <col min="9" max="9" width="17.25" style="10" customWidth="1"/>
    <col min="10" max="10" width="22" customWidth="1"/>
  </cols>
  <sheetData>
    <row r="1" spans="2:10" s="1" customFormat="1" ht="14.25" x14ac:dyDescent="0.25">
      <c r="C1" s="2"/>
      <c r="E1" s="2"/>
      <c r="G1" s="2"/>
      <c r="I1" s="7"/>
    </row>
    <row r="2" spans="2:10" s="1" customFormat="1" ht="20.25" customHeight="1" x14ac:dyDescent="0.25">
      <c r="B2" s="280" t="s">
        <v>19</v>
      </c>
      <c r="C2" s="280"/>
      <c r="D2" s="280"/>
      <c r="E2" s="280"/>
      <c r="F2" s="280"/>
      <c r="G2" s="280"/>
      <c r="H2" s="280"/>
      <c r="I2" s="280"/>
      <c r="J2" s="280"/>
    </row>
    <row r="3" spans="2:10" s="1" customFormat="1" ht="15" thickBot="1" x14ac:dyDescent="0.3">
      <c r="C3" s="2"/>
      <c r="E3" s="2"/>
      <c r="G3" s="2"/>
      <c r="I3" s="7"/>
    </row>
    <row r="4" spans="2:10" s="1" customFormat="1" ht="30" customHeight="1" x14ac:dyDescent="0.25">
      <c r="B4" s="281" t="s">
        <v>1</v>
      </c>
      <c r="C4" s="282"/>
      <c r="D4" s="283" t="s">
        <v>6</v>
      </c>
      <c r="E4" s="284"/>
      <c r="F4" s="284"/>
      <c r="G4" s="284"/>
      <c r="H4" s="284"/>
      <c r="I4" s="284"/>
      <c r="J4" s="285"/>
    </row>
    <row r="5" spans="2:10" s="1" customFormat="1" ht="30" customHeight="1" x14ac:dyDescent="0.25">
      <c r="B5" s="286" t="s">
        <v>2</v>
      </c>
      <c r="C5" s="287"/>
      <c r="D5" s="288" t="s">
        <v>5</v>
      </c>
      <c r="E5" s="289"/>
      <c r="F5" s="289"/>
      <c r="G5" s="289"/>
      <c r="H5" s="289"/>
      <c r="I5" s="289"/>
      <c r="J5" s="290"/>
    </row>
    <row r="6" spans="2:10" s="1" customFormat="1" ht="30.75" customHeight="1" thickBot="1" x14ac:dyDescent="0.3">
      <c r="B6" s="291" t="s">
        <v>3</v>
      </c>
      <c r="C6" s="292"/>
      <c r="D6" s="293" t="s">
        <v>4</v>
      </c>
      <c r="E6" s="294"/>
      <c r="F6" s="294"/>
      <c r="G6" s="294"/>
      <c r="H6" s="294"/>
      <c r="I6" s="294"/>
      <c r="J6" s="295"/>
    </row>
    <row r="7" spans="2:10" s="1" customFormat="1" ht="12" customHeight="1" thickBot="1" x14ac:dyDescent="0.3">
      <c r="C7" s="2"/>
      <c r="E7" s="2"/>
      <c r="I7" s="7"/>
    </row>
    <row r="8" spans="2:10" s="1" customFormat="1" ht="34.5" customHeight="1" thickBot="1" x14ac:dyDescent="0.3">
      <c r="C8" s="2"/>
      <c r="E8" s="2"/>
      <c r="I8" s="8" t="s">
        <v>13</v>
      </c>
      <c r="J8" s="6" t="s">
        <v>905</v>
      </c>
    </row>
    <row r="9" spans="2:10" s="1" customFormat="1" ht="15" customHeight="1" x14ac:dyDescent="0.25">
      <c r="C9" s="2"/>
      <c r="E9" s="2"/>
      <c r="I9" s="7"/>
    </row>
    <row r="10" spans="2:10" s="1" customFormat="1" ht="36" customHeight="1" x14ac:dyDescent="0.25">
      <c r="C10" s="2"/>
      <c r="E10" s="2"/>
      <c r="I10" s="278" t="s">
        <v>20</v>
      </c>
      <c r="J10" s="279"/>
    </row>
    <row r="11" spans="2:10" s="1" customFormat="1" ht="30" x14ac:dyDescent="0.25">
      <c r="B11" s="3" t="s">
        <v>9</v>
      </c>
      <c r="C11" s="3" t="s">
        <v>10</v>
      </c>
      <c r="D11" s="3" t="s">
        <v>11</v>
      </c>
      <c r="E11" s="3" t="s">
        <v>12</v>
      </c>
      <c r="F11" s="4" t="s">
        <v>18</v>
      </c>
      <c r="G11" s="4" t="s">
        <v>17</v>
      </c>
      <c r="H11" s="4" t="s">
        <v>8</v>
      </c>
      <c r="I11" s="9" t="s">
        <v>15</v>
      </c>
      <c r="J11" s="5" t="s">
        <v>16</v>
      </c>
    </row>
    <row r="12" spans="2:10" s="1" customFormat="1" ht="15" x14ac:dyDescent="0.25">
      <c r="B12" s="28">
        <v>5</v>
      </c>
      <c r="C12" s="11" t="s">
        <v>24</v>
      </c>
      <c r="D12" s="12">
        <v>5001</v>
      </c>
      <c r="E12" s="12" t="s">
        <v>25</v>
      </c>
      <c r="F12" s="15">
        <v>88.6</v>
      </c>
      <c r="G12" s="16">
        <v>86.6</v>
      </c>
      <c r="H12" s="17">
        <f>+IFERROR(G12/F12,0)</f>
        <v>0.97742663656884876</v>
      </c>
      <c r="I12" s="19">
        <v>14</v>
      </c>
      <c r="J12" s="19">
        <v>72.599999999999994</v>
      </c>
    </row>
    <row r="13" spans="2:10" s="1" customFormat="1" ht="15" x14ac:dyDescent="0.25">
      <c r="B13" s="28">
        <v>5</v>
      </c>
      <c r="C13" s="11" t="s">
        <v>24</v>
      </c>
      <c r="D13" s="12">
        <v>5002</v>
      </c>
      <c r="E13" s="12" t="s">
        <v>26</v>
      </c>
      <c r="F13" s="15">
        <v>26.330000000000005</v>
      </c>
      <c r="G13" s="16">
        <v>12.100000000000001</v>
      </c>
      <c r="H13" s="17">
        <f t="shared" ref="H13:H76" si="0">+IFERROR(G13/F13,0)</f>
        <v>0.45955184200531707</v>
      </c>
      <c r="I13" s="19">
        <v>2.8</v>
      </c>
      <c r="J13" s="19">
        <v>9.3000000000000007</v>
      </c>
    </row>
    <row r="14" spans="2:10" s="1" customFormat="1" ht="15" x14ac:dyDescent="0.25">
      <c r="B14" s="28">
        <v>5</v>
      </c>
      <c r="C14" s="11" t="s">
        <v>24</v>
      </c>
      <c r="D14" s="12">
        <v>5021</v>
      </c>
      <c r="E14" s="12" t="s">
        <v>27</v>
      </c>
      <c r="F14" s="15">
        <v>1.92</v>
      </c>
      <c r="G14" s="16">
        <v>1.92</v>
      </c>
      <c r="H14" s="17">
        <f t="shared" si="0"/>
        <v>1</v>
      </c>
      <c r="I14" s="19">
        <v>0.42</v>
      </c>
      <c r="J14" s="19">
        <v>1.5</v>
      </c>
    </row>
    <row r="15" spans="2:10" s="1" customFormat="1" ht="15" x14ac:dyDescent="0.25">
      <c r="B15" s="28">
        <v>5</v>
      </c>
      <c r="C15" s="11" t="s">
        <v>24</v>
      </c>
      <c r="D15" s="12">
        <v>5030</v>
      </c>
      <c r="E15" s="12" t="s">
        <v>895</v>
      </c>
      <c r="F15" s="15">
        <v>44.55</v>
      </c>
      <c r="G15" s="16">
        <v>0</v>
      </c>
      <c r="H15" s="17">
        <f t="shared" si="0"/>
        <v>0</v>
      </c>
      <c r="I15" s="19">
        <v>0</v>
      </c>
      <c r="J15" s="19">
        <v>0</v>
      </c>
    </row>
    <row r="16" spans="2:10" s="1" customFormat="1" ht="15" x14ac:dyDescent="0.25">
      <c r="B16" s="28">
        <v>5</v>
      </c>
      <c r="C16" s="11" t="s">
        <v>24</v>
      </c>
      <c r="D16" s="12">
        <v>5031</v>
      </c>
      <c r="E16" s="12" t="s">
        <v>28</v>
      </c>
      <c r="F16" s="15">
        <v>111.4</v>
      </c>
      <c r="G16" s="16">
        <v>26.9</v>
      </c>
      <c r="H16" s="17">
        <f t="shared" si="0"/>
        <v>0.24147217235188506</v>
      </c>
      <c r="I16" s="19">
        <v>9</v>
      </c>
      <c r="J16" s="19">
        <v>17.899999999999999</v>
      </c>
    </row>
    <row r="17" spans="2:10" s="1" customFormat="1" ht="15" x14ac:dyDescent="0.25">
      <c r="B17" s="28">
        <v>5</v>
      </c>
      <c r="C17" s="11" t="s">
        <v>24</v>
      </c>
      <c r="D17" s="12">
        <v>5034</v>
      </c>
      <c r="E17" s="12" t="s">
        <v>29</v>
      </c>
      <c r="F17" s="15">
        <v>252.26000000000005</v>
      </c>
      <c r="G17" s="16">
        <v>246.56000000000003</v>
      </c>
      <c r="H17" s="17">
        <f t="shared" si="0"/>
        <v>0.97740426544041858</v>
      </c>
      <c r="I17" s="19">
        <v>233.26000000000002</v>
      </c>
      <c r="J17" s="19">
        <v>13.3</v>
      </c>
    </row>
    <row r="18" spans="2:10" s="1" customFormat="1" ht="15" x14ac:dyDescent="0.25">
      <c r="B18" s="28">
        <v>5</v>
      </c>
      <c r="C18" s="11" t="s">
        <v>24</v>
      </c>
      <c r="D18" s="12">
        <v>5038</v>
      </c>
      <c r="E18" s="12" t="s">
        <v>30</v>
      </c>
      <c r="F18" s="15">
        <v>24.630000000000003</v>
      </c>
      <c r="G18" s="16">
        <v>24.630000000000003</v>
      </c>
      <c r="H18" s="17">
        <f t="shared" si="0"/>
        <v>1</v>
      </c>
      <c r="I18" s="19">
        <v>12.83</v>
      </c>
      <c r="J18" s="19">
        <v>11.8</v>
      </c>
    </row>
    <row r="19" spans="2:10" s="1" customFormat="1" ht="15" x14ac:dyDescent="0.25">
      <c r="B19" s="28">
        <v>5</v>
      </c>
      <c r="C19" s="11" t="s">
        <v>24</v>
      </c>
      <c r="D19" s="12">
        <v>5042</v>
      </c>
      <c r="E19" s="12" t="s">
        <v>31</v>
      </c>
      <c r="F19" s="15">
        <v>10.199999999999999</v>
      </c>
      <c r="G19" s="16">
        <v>10.199999999999999</v>
      </c>
      <c r="H19" s="17">
        <f t="shared" si="0"/>
        <v>1</v>
      </c>
      <c r="I19" s="19">
        <v>2</v>
      </c>
      <c r="J19" s="19">
        <v>8.1999999999999993</v>
      </c>
    </row>
    <row r="20" spans="2:10" s="1" customFormat="1" ht="15" x14ac:dyDescent="0.25">
      <c r="B20" s="28">
        <v>5</v>
      </c>
      <c r="C20" s="11" t="s">
        <v>24</v>
      </c>
      <c r="D20" s="12">
        <v>5044</v>
      </c>
      <c r="E20" s="12" t="s">
        <v>32</v>
      </c>
      <c r="F20" s="15">
        <v>19.2</v>
      </c>
      <c r="G20" s="16">
        <v>19.2</v>
      </c>
      <c r="H20" s="17">
        <f t="shared" si="0"/>
        <v>1</v>
      </c>
      <c r="I20" s="19">
        <v>3</v>
      </c>
      <c r="J20" s="19">
        <v>16.2</v>
      </c>
    </row>
    <row r="21" spans="2:10" s="1" customFormat="1" ht="15" x14ac:dyDescent="0.25">
      <c r="B21" s="28">
        <v>5</v>
      </c>
      <c r="C21" s="11" t="s">
        <v>24</v>
      </c>
      <c r="D21" s="12">
        <v>5045</v>
      </c>
      <c r="E21" s="12" t="s">
        <v>33</v>
      </c>
      <c r="F21" s="15">
        <v>930.7</v>
      </c>
      <c r="G21" s="16">
        <v>194.27</v>
      </c>
      <c r="H21" s="17">
        <f t="shared" si="0"/>
        <v>0.20873536048135813</v>
      </c>
      <c r="I21" s="19">
        <v>91.47</v>
      </c>
      <c r="J21" s="19">
        <v>102.8</v>
      </c>
    </row>
    <row r="22" spans="2:10" s="1" customFormat="1" ht="15" x14ac:dyDescent="0.25">
      <c r="B22" s="28">
        <v>5</v>
      </c>
      <c r="C22" s="11" t="s">
        <v>24</v>
      </c>
      <c r="D22" s="12">
        <v>5051</v>
      </c>
      <c r="E22" s="12" t="s">
        <v>34</v>
      </c>
      <c r="F22" s="15">
        <v>29.599999999999998</v>
      </c>
      <c r="G22" s="16">
        <v>24.6</v>
      </c>
      <c r="H22" s="17">
        <f t="shared" si="0"/>
        <v>0.83108108108108114</v>
      </c>
      <c r="I22" s="19">
        <v>22.4</v>
      </c>
      <c r="J22" s="19">
        <v>2.2000000000000002</v>
      </c>
    </row>
    <row r="23" spans="2:10" s="1" customFormat="1" ht="15" x14ac:dyDescent="0.25">
      <c r="B23" s="28">
        <v>5</v>
      </c>
      <c r="C23" s="11" t="s">
        <v>24</v>
      </c>
      <c r="D23" s="12">
        <v>5055</v>
      </c>
      <c r="E23" s="12" t="s">
        <v>35</v>
      </c>
      <c r="F23" s="15">
        <v>25.5</v>
      </c>
      <c r="G23" s="16">
        <v>25.5</v>
      </c>
      <c r="H23" s="17">
        <f t="shared" si="0"/>
        <v>1</v>
      </c>
      <c r="I23" s="19">
        <v>1</v>
      </c>
      <c r="J23" s="19">
        <v>24.5</v>
      </c>
    </row>
    <row r="24" spans="2:10" s="1" customFormat="1" ht="15" x14ac:dyDescent="0.25">
      <c r="B24" s="28">
        <v>5</v>
      </c>
      <c r="C24" s="11" t="s">
        <v>24</v>
      </c>
      <c r="D24" s="12">
        <v>5079</v>
      </c>
      <c r="E24" s="12" t="s">
        <v>36</v>
      </c>
      <c r="F24" s="15">
        <v>2</v>
      </c>
      <c r="G24" s="16">
        <v>1</v>
      </c>
      <c r="H24" s="17">
        <f t="shared" si="0"/>
        <v>0.5</v>
      </c>
      <c r="I24" s="19">
        <v>0</v>
      </c>
      <c r="J24" s="19">
        <v>1</v>
      </c>
    </row>
    <row r="25" spans="2:10" x14ac:dyDescent="0.25">
      <c r="B25" s="28">
        <v>5</v>
      </c>
      <c r="C25" s="11" t="s">
        <v>24</v>
      </c>
      <c r="D25" s="12">
        <v>5086</v>
      </c>
      <c r="E25" s="12" t="s">
        <v>872</v>
      </c>
      <c r="F25" s="15">
        <v>12</v>
      </c>
      <c r="G25" s="16">
        <v>11</v>
      </c>
      <c r="H25" s="17">
        <f t="shared" si="0"/>
        <v>0.91666666666666663</v>
      </c>
      <c r="I25" s="19">
        <v>6</v>
      </c>
      <c r="J25" s="19">
        <v>5</v>
      </c>
    </row>
    <row r="26" spans="2:10" x14ac:dyDescent="0.25">
      <c r="B26" s="28">
        <v>5</v>
      </c>
      <c r="C26" s="11" t="s">
        <v>24</v>
      </c>
      <c r="D26" s="12">
        <v>5088</v>
      </c>
      <c r="E26" s="12" t="s">
        <v>906</v>
      </c>
      <c r="F26" s="15">
        <v>2</v>
      </c>
      <c r="G26" s="16">
        <v>2</v>
      </c>
      <c r="H26" s="17">
        <f t="shared" si="0"/>
        <v>1</v>
      </c>
      <c r="I26" s="19">
        <v>0</v>
      </c>
      <c r="J26" s="19">
        <v>2</v>
      </c>
    </row>
    <row r="27" spans="2:10" x14ac:dyDescent="0.25">
      <c r="B27" s="28">
        <v>5</v>
      </c>
      <c r="C27" s="11" t="s">
        <v>24</v>
      </c>
      <c r="D27" s="12">
        <v>5091</v>
      </c>
      <c r="E27" s="12" t="s">
        <v>37</v>
      </c>
      <c r="F27" s="15">
        <v>111.38999999999999</v>
      </c>
      <c r="G27" s="16">
        <v>110.38999999999999</v>
      </c>
      <c r="H27" s="17">
        <f t="shared" si="0"/>
        <v>0.99102253344106295</v>
      </c>
      <c r="I27" s="19">
        <v>99.29</v>
      </c>
      <c r="J27" s="19">
        <v>11.1</v>
      </c>
    </row>
    <row r="28" spans="2:10" x14ac:dyDescent="0.25">
      <c r="B28" s="28">
        <v>5</v>
      </c>
      <c r="C28" s="11" t="s">
        <v>24</v>
      </c>
      <c r="D28" s="12">
        <v>5093</v>
      </c>
      <c r="E28" s="12" t="s">
        <v>38</v>
      </c>
      <c r="F28" s="15">
        <v>99.81</v>
      </c>
      <c r="G28" s="16">
        <v>95.910000000000011</v>
      </c>
      <c r="H28" s="17">
        <f t="shared" si="0"/>
        <v>0.96092575894198984</v>
      </c>
      <c r="I28" s="19">
        <v>2.0099999999999998</v>
      </c>
      <c r="J28" s="19">
        <v>93.9</v>
      </c>
    </row>
    <row r="29" spans="2:10" x14ac:dyDescent="0.25">
      <c r="B29" s="28">
        <v>5</v>
      </c>
      <c r="C29" s="11" t="s">
        <v>24</v>
      </c>
      <c r="D29" s="12">
        <v>5101</v>
      </c>
      <c r="E29" s="12" t="s">
        <v>746</v>
      </c>
      <c r="F29" s="15">
        <v>24.439999999999998</v>
      </c>
      <c r="G29" s="16">
        <v>22.439999999999998</v>
      </c>
      <c r="H29" s="17">
        <f t="shared" si="0"/>
        <v>0.91816693944353522</v>
      </c>
      <c r="I29" s="19">
        <v>21.439999999999998</v>
      </c>
      <c r="J29" s="19">
        <v>1</v>
      </c>
    </row>
    <row r="30" spans="2:10" x14ac:dyDescent="0.25">
      <c r="B30" s="28">
        <v>5</v>
      </c>
      <c r="C30" s="11" t="s">
        <v>24</v>
      </c>
      <c r="D30" s="12">
        <v>5107</v>
      </c>
      <c r="E30" s="12" t="s">
        <v>39</v>
      </c>
      <c r="F30" s="15">
        <v>2.5</v>
      </c>
      <c r="G30" s="16">
        <v>2.5</v>
      </c>
      <c r="H30" s="17">
        <f t="shared" si="0"/>
        <v>1</v>
      </c>
      <c r="I30" s="19">
        <v>1.3</v>
      </c>
      <c r="J30" s="19">
        <v>1.2</v>
      </c>
    </row>
    <row r="31" spans="2:10" x14ac:dyDescent="0.25">
      <c r="B31" s="28">
        <v>5</v>
      </c>
      <c r="C31" s="11" t="s">
        <v>24</v>
      </c>
      <c r="D31" s="12">
        <v>5113</v>
      </c>
      <c r="E31" s="12" t="s">
        <v>40</v>
      </c>
      <c r="F31" s="15">
        <v>6.4</v>
      </c>
      <c r="G31" s="16">
        <v>6.4</v>
      </c>
      <c r="H31" s="17">
        <f t="shared" si="0"/>
        <v>1</v>
      </c>
      <c r="I31" s="19">
        <v>2</v>
      </c>
      <c r="J31" s="19">
        <v>4.4000000000000004</v>
      </c>
    </row>
    <row r="32" spans="2:10" x14ac:dyDescent="0.25">
      <c r="B32" s="28">
        <v>5</v>
      </c>
      <c r="C32" s="11" t="s">
        <v>24</v>
      </c>
      <c r="D32" s="12">
        <v>5120</v>
      </c>
      <c r="E32" s="12" t="s">
        <v>41</v>
      </c>
      <c r="F32" s="15">
        <v>39.21</v>
      </c>
      <c r="G32" s="16">
        <v>39.21</v>
      </c>
      <c r="H32" s="17">
        <f t="shared" si="0"/>
        <v>1</v>
      </c>
      <c r="I32" s="19">
        <v>4.04</v>
      </c>
      <c r="J32" s="19">
        <v>35.17</v>
      </c>
    </row>
    <row r="33" spans="2:10" x14ac:dyDescent="0.25">
      <c r="B33" s="28">
        <v>5</v>
      </c>
      <c r="C33" s="11" t="s">
        <v>24</v>
      </c>
      <c r="D33" s="12">
        <v>5125</v>
      </c>
      <c r="E33" s="12" t="s">
        <v>42</v>
      </c>
      <c r="F33" s="15">
        <v>30.3</v>
      </c>
      <c r="G33" s="16">
        <v>30.3</v>
      </c>
      <c r="H33" s="17">
        <f t="shared" si="0"/>
        <v>1</v>
      </c>
      <c r="I33" s="19">
        <v>4.8</v>
      </c>
      <c r="J33" s="19">
        <v>25.5</v>
      </c>
    </row>
    <row r="34" spans="2:10" x14ac:dyDescent="0.25">
      <c r="B34" s="28">
        <v>5</v>
      </c>
      <c r="C34" s="11" t="s">
        <v>24</v>
      </c>
      <c r="D34" s="12">
        <v>5134</v>
      </c>
      <c r="E34" s="12" t="s">
        <v>907</v>
      </c>
      <c r="F34" s="15">
        <v>5.33</v>
      </c>
      <c r="G34" s="16">
        <v>5.33</v>
      </c>
      <c r="H34" s="17">
        <f t="shared" si="0"/>
        <v>1</v>
      </c>
      <c r="I34" s="19">
        <v>0</v>
      </c>
      <c r="J34" s="19">
        <v>5.33</v>
      </c>
    </row>
    <row r="35" spans="2:10" x14ac:dyDescent="0.25">
      <c r="B35" s="28">
        <v>5</v>
      </c>
      <c r="C35" s="11" t="s">
        <v>24</v>
      </c>
      <c r="D35" s="12">
        <v>5138</v>
      </c>
      <c r="E35" s="12" t="s">
        <v>43</v>
      </c>
      <c r="F35" s="15">
        <v>3.2</v>
      </c>
      <c r="G35" s="16">
        <v>3.2</v>
      </c>
      <c r="H35" s="17">
        <f t="shared" si="0"/>
        <v>1</v>
      </c>
      <c r="I35" s="19">
        <v>2.2999999999999998</v>
      </c>
      <c r="J35" s="19">
        <v>0.9</v>
      </c>
    </row>
    <row r="36" spans="2:10" x14ac:dyDescent="0.25">
      <c r="B36" s="28">
        <v>5</v>
      </c>
      <c r="C36" s="11" t="s">
        <v>24</v>
      </c>
      <c r="D36" s="12">
        <v>5147</v>
      </c>
      <c r="E36" s="12" t="s">
        <v>44</v>
      </c>
      <c r="F36" s="15">
        <v>449.66000000000008</v>
      </c>
      <c r="G36" s="16">
        <v>259.11</v>
      </c>
      <c r="H36" s="17">
        <f t="shared" si="0"/>
        <v>0.5762353778410354</v>
      </c>
      <c r="I36" s="19">
        <v>88.72999999999999</v>
      </c>
      <c r="J36" s="19">
        <v>170.38</v>
      </c>
    </row>
    <row r="37" spans="2:10" x14ac:dyDescent="0.25">
      <c r="B37" s="28">
        <v>5</v>
      </c>
      <c r="C37" s="11" t="s">
        <v>24</v>
      </c>
      <c r="D37" s="12">
        <v>5148</v>
      </c>
      <c r="E37" s="12" t="s">
        <v>908</v>
      </c>
      <c r="F37" s="15">
        <v>10</v>
      </c>
      <c r="G37" s="16">
        <v>10</v>
      </c>
      <c r="H37" s="17">
        <f t="shared" si="0"/>
        <v>1</v>
      </c>
      <c r="I37" s="19">
        <v>0</v>
      </c>
      <c r="J37" s="19">
        <v>10</v>
      </c>
    </row>
    <row r="38" spans="2:10" x14ac:dyDescent="0.25">
      <c r="B38" s="28">
        <v>5</v>
      </c>
      <c r="C38" s="11" t="s">
        <v>24</v>
      </c>
      <c r="D38" s="12">
        <v>5150</v>
      </c>
      <c r="E38" s="12" t="s">
        <v>909</v>
      </c>
      <c r="F38" s="15">
        <v>18</v>
      </c>
      <c r="G38" s="16">
        <v>18</v>
      </c>
      <c r="H38" s="17">
        <f t="shared" si="0"/>
        <v>1</v>
      </c>
      <c r="I38" s="19">
        <v>0</v>
      </c>
      <c r="J38" s="19">
        <v>18</v>
      </c>
    </row>
    <row r="39" spans="2:10" x14ac:dyDescent="0.25">
      <c r="B39" s="28">
        <v>5</v>
      </c>
      <c r="C39" s="11" t="s">
        <v>24</v>
      </c>
      <c r="D39" s="12">
        <v>5154</v>
      </c>
      <c r="E39" s="12" t="s">
        <v>45</v>
      </c>
      <c r="F39" s="15">
        <v>37.33</v>
      </c>
      <c r="G39" s="16">
        <v>36.33</v>
      </c>
      <c r="H39" s="17">
        <f t="shared" si="0"/>
        <v>0.9732118939190999</v>
      </c>
      <c r="I39" s="19">
        <v>4</v>
      </c>
      <c r="J39" s="19">
        <v>32.33</v>
      </c>
    </row>
    <row r="40" spans="2:10" x14ac:dyDescent="0.25">
      <c r="B40" s="28">
        <v>5</v>
      </c>
      <c r="C40" s="11" t="s">
        <v>24</v>
      </c>
      <c r="D40" s="12">
        <v>5172</v>
      </c>
      <c r="E40" s="12" t="s">
        <v>46</v>
      </c>
      <c r="F40" s="15">
        <v>993.27</v>
      </c>
      <c r="G40" s="16">
        <v>762.84</v>
      </c>
      <c r="H40" s="17">
        <f t="shared" si="0"/>
        <v>0.76800869854118226</v>
      </c>
      <c r="I40" s="19">
        <v>148.9</v>
      </c>
      <c r="J40" s="19">
        <v>613.94000000000005</v>
      </c>
    </row>
    <row r="41" spans="2:10" x14ac:dyDescent="0.25">
      <c r="B41" s="28">
        <v>5</v>
      </c>
      <c r="C41" s="11" t="s">
        <v>24</v>
      </c>
      <c r="D41" s="12">
        <v>5190</v>
      </c>
      <c r="E41" s="12" t="s">
        <v>910</v>
      </c>
      <c r="F41" s="15">
        <v>2</v>
      </c>
      <c r="G41" s="16">
        <v>2</v>
      </c>
      <c r="H41" s="17">
        <f t="shared" si="0"/>
        <v>1</v>
      </c>
      <c r="I41" s="19">
        <v>0</v>
      </c>
      <c r="J41" s="19">
        <v>2</v>
      </c>
    </row>
    <row r="42" spans="2:10" x14ac:dyDescent="0.25">
      <c r="B42" s="28">
        <v>5</v>
      </c>
      <c r="C42" s="11" t="s">
        <v>24</v>
      </c>
      <c r="D42" s="12">
        <v>5209</v>
      </c>
      <c r="E42" s="12" t="s">
        <v>47</v>
      </c>
      <c r="F42" s="15">
        <v>31.22</v>
      </c>
      <c r="G42" s="16">
        <v>3.88</v>
      </c>
      <c r="H42" s="17">
        <f t="shared" si="0"/>
        <v>0.12427930813581038</v>
      </c>
      <c r="I42" s="19">
        <v>0</v>
      </c>
      <c r="J42" s="19">
        <v>3.88</v>
      </c>
    </row>
    <row r="43" spans="2:10" x14ac:dyDescent="0.25">
      <c r="B43" s="28">
        <v>5</v>
      </c>
      <c r="C43" s="11" t="s">
        <v>24</v>
      </c>
      <c r="D43" s="12">
        <v>5212</v>
      </c>
      <c r="E43" s="12" t="s">
        <v>873</v>
      </c>
      <c r="F43" s="15">
        <v>1</v>
      </c>
      <c r="G43" s="16">
        <v>0</v>
      </c>
      <c r="H43" s="17">
        <f t="shared" si="0"/>
        <v>0</v>
      </c>
      <c r="I43" s="19">
        <v>0</v>
      </c>
      <c r="J43" s="19">
        <v>0</v>
      </c>
    </row>
    <row r="44" spans="2:10" x14ac:dyDescent="0.25">
      <c r="B44" s="28">
        <v>5</v>
      </c>
      <c r="C44" s="11" t="s">
        <v>24</v>
      </c>
      <c r="D44" s="12">
        <v>5234</v>
      </c>
      <c r="E44" s="12" t="s">
        <v>48</v>
      </c>
      <c r="F44" s="15">
        <v>7.3999999999999995</v>
      </c>
      <c r="G44" s="16">
        <v>5.7</v>
      </c>
      <c r="H44" s="17">
        <f t="shared" si="0"/>
        <v>0.7702702702702704</v>
      </c>
      <c r="I44" s="19">
        <v>0.7</v>
      </c>
      <c r="J44" s="19">
        <v>5</v>
      </c>
    </row>
    <row r="45" spans="2:10" x14ac:dyDescent="0.25">
      <c r="B45" s="28">
        <v>5</v>
      </c>
      <c r="C45" s="11" t="s">
        <v>24</v>
      </c>
      <c r="D45" s="12">
        <v>5237</v>
      </c>
      <c r="E45" s="12" t="s">
        <v>911</v>
      </c>
      <c r="F45" s="15">
        <v>18</v>
      </c>
      <c r="G45" s="16">
        <v>18</v>
      </c>
      <c r="H45" s="17">
        <f t="shared" si="0"/>
        <v>1</v>
      </c>
      <c r="I45" s="19">
        <v>0</v>
      </c>
      <c r="J45" s="19">
        <v>18</v>
      </c>
    </row>
    <row r="46" spans="2:10" x14ac:dyDescent="0.25">
      <c r="B46" s="28">
        <v>5</v>
      </c>
      <c r="C46" s="11" t="s">
        <v>24</v>
      </c>
      <c r="D46" s="12">
        <v>5240</v>
      </c>
      <c r="E46" s="12" t="s">
        <v>49</v>
      </c>
      <c r="F46" s="15">
        <v>1.7</v>
      </c>
      <c r="G46" s="16">
        <v>1.7</v>
      </c>
      <c r="H46" s="17">
        <f t="shared" si="0"/>
        <v>1</v>
      </c>
      <c r="I46" s="19">
        <v>0.7</v>
      </c>
      <c r="J46" s="19">
        <v>1</v>
      </c>
    </row>
    <row r="47" spans="2:10" x14ac:dyDescent="0.25">
      <c r="B47" s="28">
        <v>5</v>
      </c>
      <c r="C47" s="11" t="s">
        <v>24</v>
      </c>
      <c r="D47" s="12">
        <v>5250</v>
      </c>
      <c r="E47" s="12" t="s">
        <v>50</v>
      </c>
      <c r="F47" s="15">
        <v>5.12</v>
      </c>
      <c r="G47" s="16">
        <v>5.12</v>
      </c>
      <c r="H47" s="17">
        <f t="shared" si="0"/>
        <v>1</v>
      </c>
      <c r="I47" s="19">
        <v>1</v>
      </c>
      <c r="J47" s="19">
        <v>4.12</v>
      </c>
    </row>
    <row r="48" spans="2:10" x14ac:dyDescent="0.25">
      <c r="B48" s="28">
        <v>5</v>
      </c>
      <c r="C48" s="11" t="s">
        <v>24</v>
      </c>
      <c r="D48" s="12">
        <v>5264</v>
      </c>
      <c r="E48" s="12" t="s">
        <v>874</v>
      </c>
      <c r="F48" s="15">
        <v>26.6</v>
      </c>
      <c r="G48" s="16">
        <v>25.6</v>
      </c>
      <c r="H48" s="17">
        <f t="shared" si="0"/>
        <v>0.96240601503759393</v>
      </c>
      <c r="I48" s="19">
        <v>0</v>
      </c>
      <c r="J48" s="19">
        <v>25.6</v>
      </c>
    </row>
    <row r="49" spans="2:10" x14ac:dyDescent="0.25">
      <c r="B49" s="28">
        <v>5</v>
      </c>
      <c r="C49" s="11" t="s">
        <v>24</v>
      </c>
      <c r="D49" s="12">
        <v>5282</v>
      </c>
      <c r="E49" s="12" t="s">
        <v>898</v>
      </c>
      <c r="F49" s="15">
        <v>1.1000000000000001</v>
      </c>
      <c r="G49" s="16">
        <v>0</v>
      </c>
      <c r="H49" s="17">
        <f t="shared" si="0"/>
        <v>0</v>
      </c>
      <c r="I49" s="19">
        <v>0</v>
      </c>
      <c r="J49" s="19">
        <v>0</v>
      </c>
    </row>
    <row r="50" spans="2:10" x14ac:dyDescent="0.25">
      <c r="B50" s="28">
        <v>5</v>
      </c>
      <c r="C50" s="11" t="s">
        <v>24</v>
      </c>
      <c r="D50" s="12">
        <v>5284</v>
      </c>
      <c r="E50" s="12" t="s">
        <v>51</v>
      </c>
      <c r="F50" s="15">
        <v>3.54</v>
      </c>
      <c r="G50" s="16">
        <v>3.54</v>
      </c>
      <c r="H50" s="17">
        <f t="shared" si="0"/>
        <v>1</v>
      </c>
      <c r="I50" s="19">
        <v>1.54</v>
      </c>
      <c r="J50" s="19">
        <v>2</v>
      </c>
    </row>
    <row r="51" spans="2:10" x14ac:dyDescent="0.25">
      <c r="B51" s="28">
        <v>5</v>
      </c>
      <c r="C51" s="11" t="s">
        <v>24</v>
      </c>
      <c r="D51" s="12">
        <v>5306</v>
      </c>
      <c r="E51" s="12" t="s">
        <v>52</v>
      </c>
      <c r="F51" s="15">
        <v>2</v>
      </c>
      <c r="G51" s="16">
        <v>2</v>
      </c>
      <c r="H51" s="17">
        <f t="shared" si="0"/>
        <v>1</v>
      </c>
      <c r="I51" s="19">
        <v>0</v>
      </c>
      <c r="J51" s="19">
        <v>2</v>
      </c>
    </row>
    <row r="52" spans="2:10" x14ac:dyDescent="0.25">
      <c r="B52" s="28">
        <v>5</v>
      </c>
      <c r="C52" s="11" t="s">
        <v>24</v>
      </c>
      <c r="D52" s="12">
        <v>5308</v>
      </c>
      <c r="E52" s="12" t="s">
        <v>875</v>
      </c>
      <c r="F52" s="15">
        <v>1</v>
      </c>
      <c r="G52" s="16">
        <v>0</v>
      </c>
      <c r="H52" s="17">
        <f t="shared" si="0"/>
        <v>0</v>
      </c>
      <c r="I52" s="19">
        <v>0</v>
      </c>
      <c r="J52" s="19">
        <v>0</v>
      </c>
    </row>
    <row r="53" spans="2:10" x14ac:dyDescent="0.25">
      <c r="B53" s="28">
        <v>5</v>
      </c>
      <c r="C53" s="11" t="s">
        <v>24</v>
      </c>
      <c r="D53" s="12">
        <v>5310</v>
      </c>
      <c r="E53" s="12" t="s">
        <v>912</v>
      </c>
      <c r="F53" s="15">
        <v>1</v>
      </c>
      <c r="G53" s="16">
        <v>1</v>
      </c>
      <c r="H53" s="17">
        <f t="shared" si="0"/>
        <v>1</v>
      </c>
      <c r="I53" s="19">
        <v>0</v>
      </c>
      <c r="J53" s="19">
        <v>1</v>
      </c>
    </row>
    <row r="54" spans="2:10" x14ac:dyDescent="0.25">
      <c r="B54" s="28">
        <v>5</v>
      </c>
      <c r="C54" s="11" t="s">
        <v>24</v>
      </c>
      <c r="D54" s="12">
        <v>5313</v>
      </c>
      <c r="E54" s="12" t="s">
        <v>53</v>
      </c>
      <c r="F54" s="15">
        <v>7.0100000000000007</v>
      </c>
      <c r="G54" s="16">
        <v>3.51</v>
      </c>
      <c r="H54" s="17">
        <f t="shared" si="0"/>
        <v>0.50071326676176886</v>
      </c>
      <c r="I54" s="19">
        <v>0.7</v>
      </c>
      <c r="J54" s="19">
        <v>2.81</v>
      </c>
    </row>
    <row r="55" spans="2:10" x14ac:dyDescent="0.25">
      <c r="B55" s="28">
        <v>5</v>
      </c>
      <c r="C55" s="11" t="s">
        <v>24</v>
      </c>
      <c r="D55" s="12">
        <v>5315</v>
      </c>
      <c r="E55" s="12" t="s">
        <v>54</v>
      </c>
      <c r="F55" s="15">
        <v>8</v>
      </c>
      <c r="G55" s="16">
        <v>8</v>
      </c>
      <c r="H55" s="17">
        <f t="shared" si="0"/>
        <v>1</v>
      </c>
      <c r="I55" s="19">
        <v>0</v>
      </c>
      <c r="J55" s="19">
        <v>8</v>
      </c>
    </row>
    <row r="56" spans="2:10" x14ac:dyDescent="0.25">
      <c r="B56" s="28">
        <v>5</v>
      </c>
      <c r="C56" s="11" t="s">
        <v>24</v>
      </c>
      <c r="D56" s="12">
        <v>5318</v>
      </c>
      <c r="E56" s="12" t="s">
        <v>55</v>
      </c>
      <c r="F56" s="15">
        <v>45.97</v>
      </c>
      <c r="G56" s="16">
        <v>35.97</v>
      </c>
      <c r="H56" s="17">
        <f t="shared" si="0"/>
        <v>0.78246682619099417</v>
      </c>
      <c r="I56" s="19">
        <v>2.9699999999999998</v>
      </c>
      <c r="J56" s="19">
        <v>33</v>
      </c>
    </row>
    <row r="57" spans="2:10" x14ac:dyDescent="0.25">
      <c r="B57" s="28">
        <v>5</v>
      </c>
      <c r="C57" s="11" t="s">
        <v>24</v>
      </c>
      <c r="D57" s="12">
        <v>5321</v>
      </c>
      <c r="E57" s="12" t="s">
        <v>913</v>
      </c>
      <c r="F57" s="15">
        <v>4</v>
      </c>
      <c r="G57" s="16">
        <v>4</v>
      </c>
      <c r="H57" s="17">
        <f t="shared" si="0"/>
        <v>1</v>
      </c>
      <c r="I57" s="19">
        <v>0</v>
      </c>
      <c r="J57" s="19">
        <v>4</v>
      </c>
    </row>
    <row r="58" spans="2:10" x14ac:dyDescent="0.25">
      <c r="B58" s="28">
        <v>5</v>
      </c>
      <c r="C58" s="11" t="s">
        <v>24</v>
      </c>
      <c r="D58" s="12">
        <v>5347</v>
      </c>
      <c r="E58" s="12" t="s">
        <v>914</v>
      </c>
      <c r="F58" s="15">
        <v>24</v>
      </c>
      <c r="G58" s="16">
        <v>24</v>
      </c>
      <c r="H58" s="17">
        <f t="shared" si="0"/>
        <v>1</v>
      </c>
      <c r="I58" s="19">
        <v>0</v>
      </c>
      <c r="J58" s="19">
        <v>24</v>
      </c>
    </row>
    <row r="59" spans="2:10" x14ac:dyDescent="0.25">
      <c r="B59" s="28">
        <v>5</v>
      </c>
      <c r="C59" s="11" t="s">
        <v>24</v>
      </c>
      <c r="D59" s="12">
        <v>5353</v>
      </c>
      <c r="E59" s="12" t="s">
        <v>747</v>
      </c>
      <c r="F59" s="15">
        <v>11.3</v>
      </c>
      <c r="G59" s="16">
        <v>11.3</v>
      </c>
      <c r="H59" s="17">
        <f t="shared" si="0"/>
        <v>1</v>
      </c>
      <c r="I59" s="19">
        <v>5</v>
      </c>
      <c r="J59" s="19">
        <v>6.3</v>
      </c>
    </row>
    <row r="60" spans="2:10" x14ac:dyDescent="0.25">
      <c r="B60" s="28">
        <v>5</v>
      </c>
      <c r="C60" s="11" t="s">
        <v>24</v>
      </c>
      <c r="D60" s="12">
        <v>5361</v>
      </c>
      <c r="E60" s="12" t="s">
        <v>915</v>
      </c>
      <c r="F60" s="15">
        <v>49.6</v>
      </c>
      <c r="G60" s="16">
        <v>49.6</v>
      </c>
      <c r="H60" s="17">
        <f t="shared" si="0"/>
        <v>1</v>
      </c>
      <c r="I60" s="19">
        <v>0</v>
      </c>
      <c r="J60" s="19">
        <v>49.6</v>
      </c>
    </row>
    <row r="61" spans="2:10" x14ac:dyDescent="0.25">
      <c r="B61" s="28">
        <v>5</v>
      </c>
      <c r="C61" s="11" t="s">
        <v>24</v>
      </c>
      <c r="D61" s="12">
        <v>5364</v>
      </c>
      <c r="E61" s="12" t="s">
        <v>56</v>
      </c>
      <c r="F61" s="15">
        <v>76.47999999999999</v>
      </c>
      <c r="G61" s="16">
        <v>76.47999999999999</v>
      </c>
      <c r="H61" s="17">
        <f t="shared" si="0"/>
        <v>1</v>
      </c>
      <c r="I61" s="19">
        <v>75.06</v>
      </c>
      <c r="J61" s="19">
        <v>1.42</v>
      </c>
    </row>
    <row r="62" spans="2:10" x14ac:dyDescent="0.25">
      <c r="B62" s="28">
        <v>5</v>
      </c>
      <c r="C62" s="11" t="s">
        <v>24</v>
      </c>
      <c r="D62" s="12">
        <v>5368</v>
      </c>
      <c r="E62" s="12" t="s">
        <v>57</v>
      </c>
      <c r="F62" s="15">
        <v>0.7</v>
      </c>
      <c r="G62" s="16">
        <v>0.7</v>
      </c>
      <c r="H62" s="17">
        <f t="shared" si="0"/>
        <v>1</v>
      </c>
      <c r="I62" s="19">
        <v>0.7</v>
      </c>
      <c r="J62" s="19">
        <v>0</v>
      </c>
    </row>
    <row r="63" spans="2:10" x14ac:dyDescent="0.25">
      <c r="B63" s="28">
        <v>5</v>
      </c>
      <c r="C63" s="11" t="s">
        <v>24</v>
      </c>
      <c r="D63" s="12">
        <v>5376</v>
      </c>
      <c r="E63" s="12" t="s">
        <v>58</v>
      </c>
      <c r="F63" s="15">
        <v>12.2</v>
      </c>
      <c r="G63" s="16">
        <v>7.2</v>
      </c>
      <c r="H63" s="17">
        <f t="shared" si="0"/>
        <v>0.59016393442622961</v>
      </c>
      <c r="I63" s="19">
        <v>0</v>
      </c>
      <c r="J63" s="19">
        <v>7.2</v>
      </c>
    </row>
    <row r="64" spans="2:10" x14ac:dyDescent="0.25">
      <c r="B64" s="28">
        <v>5</v>
      </c>
      <c r="C64" s="11" t="s">
        <v>24</v>
      </c>
      <c r="D64" s="12">
        <v>5411</v>
      </c>
      <c r="E64" s="12" t="s">
        <v>59</v>
      </c>
      <c r="F64" s="15">
        <v>31.4</v>
      </c>
      <c r="G64" s="16">
        <v>31.4</v>
      </c>
      <c r="H64" s="17">
        <f t="shared" si="0"/>
        <v>1</v>
      </c>
      <c r="I64" s="19">
        <v>0</v>
      </c>
      <c r="J64" s="19">
        <v>31.4</v>
      </c>
    </row>
    <row r="65" spans="2:10" x14ac:dyDescent="0.25">
      <c r="B65" s="28">
        <v>5</v>
      </c>
      <c r="C65" s="11" t="s">
        <v>24</v>
      </c>
      <c r="D65" s="12">
        <v>5425</v>
      </c>
      <c r="E65" s="12" t="s">
        <v>748</v>
      </c>
      <c r="F65" s="15">
        <v>24.5</v>
      </c>
      <c r="G65" s="16">
        <v>24.5</v>
      </c>
      <c r="H65" s="17">
        <f t="shared" si="0"/>
        <v>1</v>
      </c>
      <c r="I65" s="19">
        <v>4</v>
      </c>
      <c r="J65" s="19">
        <v>20.5</v>
      </c>
    </row>
    <row r="66" spans="2:10" x14ac:dyDescent="0.25">
      <c r="B66" s="28">
        <v>5</v>
      </c>
      <c r="C66" s="11" t="s">
        <v>24</v>
      </c>
      <c r="D66" s="12">
        <v>5440</v>
      </c>
      <c r="E66" s="12" t="s">
        <v>60</v>
      </c>
      <c r="F66" s="15">
        <v>18.690000000000001</v>
      </c>
      <c r="G66" s="16">
        <v>2.89</v>
      </c>
      <c r="H66" s="17">
        <f t="shared" si="0"/>
        <v>0.15462814339218833</v>
      </c>
      <c r="I66" s="19">
        <v>0.8</v>
      </c>
      <c r="J66" s="19">
        <v>2.09</v>
      </c>
    </row>
    <row r="67" spans="2:10" x14ac:dyDescent="0.25">
      <c r="B67" s="28">
        <v>5</v>
      </c>
      <c r="C67" s="11" t="s">
        <v>24</v>
      </c>
      <c r="D67" s="12">
        <v>5480</v>
      </c>
      <c r="E67" s="12" t="s">
        <v>61</v>
      </c>
      <c r="F67" s="15">
        <v>662</v>
      </c>
      <c r="G67" s="16">
        <v>662</v>
      </c>
      <c r="H67" s="17">
        <f t="shared" si="0"/>
        <v>1</v>
      </c>
      <c r="I67" s="19">
        <v>324</v>
      </c>
      <c r="J67" s="19">
        <v>338</v>
      </c>
    </row>
    <row r="68" spans="2:10" x14ac:dyDescent="0.25">
      <c r="B68" s="28">
        <v>5</v>
      </c>
      <c r="C68" s="11" t="s">
        <v>24</v>
      </c>
      <c r="D68" s="12">
        <v>5483</v>
      </c>
      <c r="E68" s="12" t="s">
        <v>62</v>
      </c>
      <c r="F68" s="15">
        <v>74.239999999999995</v>
      </c>
      <c r="G68" s="16">
        <v>74.239999999999995</v>
      </c>
      <c r="H68" s="17">
        <f t="shared" si="0"/>
        <v>1</v>
      </c>
      <c r="I68" s="19">
        <v>4.93</v>
      </c>
      <c r="J68" s="19">
        <v>69.31</v>
      </c>
    </row>
    <row r="69" spans="2:10" x14ac:dyDescent="0.25">
      <c r="B69" s="28">
        <v>5</v>
      </c>
      <c r="C69" s="11" t="s">
        <v>24</v>
      </c>
      <c r="D69" s="12">
        <v>5490</v>
      </c>
      <c r="E69" s="12" t="s">
        <v>63</v>
      </c>
      <c r="F69" s="15">
        <v>1247.93</v>
      </c>
      <c r="G69" s="16">
        <v>1247.93</v>
      </c>
      <c r="H69" s="17">
        <f t="shared" si="0"/>
        <v>1</v>
      </c>
      <c r="I69" s="19">
        <v>197.97</v>
      </c>
      <c r="J69" s="19">
        <v>1049.96</v>
      </c>
    </row>
    <row r="70" spans="2:10" x14ac:dyDescent="0.25">
      <c r="B70" s="28">
        <v>5</v>
      </c>
      <c r="C70" s="11" t="s">
        <v>24</v>
      </c>
      <c r="D70" s="12">
        <v>5495</v>
      </c>
      <c r="E70" s="12" t="s">
        <v>64</v>
      </c>
      <c r="F70" s="15">
        <v>227.5</v>
      </c>
      <c r="G70" s="16">
        <v>227.5</v>
      </c>
      <c r="H70" s="17">
        <f t="shared" si="0"/>
        <v>1</v>
      </c>
      <c r="I70" s="19">
        <v>134</v>
      </c>
      <c r="J70" s="19">
        <v>93.5</v>
      </c>
    </row>
    <row r="71" spans="2:10" x14ac:dyDescent="0.25">
      <c r="B71" s="28">
        <v>5</v>
      </c>
      <c r="C71" s="11" t="s">
        <v>24</v>
      </c>
      <c r="D71" s="12">
        <v>5543</v>
      </c>
      <c r="E71" s="12" t="s">
        <v>65</v>
      </c>
      <c r="F71" s="15">
        <v>7.8</v>
      </c>
      <c r="G71" s="16">
        <v>7.8</v>
      </c>
      <c r="H71" s="17">
        <f t="shared" si="0"/>
        <v>1</v>
      </c>
      <c r="I71" s="19">
        <v>1.5</v>
      </c>
      <c r="J71" s="19">
        <v>6.3</v>
      </c>
    </row>
    <row r="72" spans="2:10" x14ac:dyDescent="0.25">
      <c r="B72" s="28">
        <v>5</v>
      </c>
      <c r="C72" s="11" t="s">
        <v>24</v>
      </c>
      <c r="D72" s="12">
        <v>5576</v>
      </c>
      <c r="E72" s="12" t="s">
        <v>899</v>
      </c>
      <c r="F72" s="15">
        <v>5.8</v>
      </c>
      <c r="G72" s="16">
        <v>5.8</v>
      </c>
      <c r="H72" s="17">
        <f t="shared" si="0"/>
        <v>1</v>
      </c>
      <c r="I72" s="19">
        <v>0</v>
      </c>
      <c r="J72" s="19">
        <v>5.8</v>
      </c>
    </row>
    <row r="73" spans="2:10" x14ac:dyDescent="0.25">
      <c r="B73" s="28">
        <v>5</v>
      </c>
      <c r="C73" s="11" t="s">
        <v>24</v>
      </c>
      <c r="D73" s="12">
        <v>5579</v>
      </c>
      <c r="E73" s="12" t="s">
        <v>749</v>
      </c>
      <c r="F73" s="15">
        <v>2</v>
      </c>
      <c r="G73" s="16">
        <v>2</v>
      </c>
      <c r="H73" s="17">
        <f t="shared" si="0"/>
        <v>1</v>
      </c>
      <c r="I73" s="19">
        <v>1</v>
      </c>
      <c r="J73" s="19">
        <v>1</v>
      </c>
    </row>
    <row r="74" spans="2:10" x14ac:dyDescent="0.25">
      <c r="B74" s="28">
        <v>5</v>
      </c>
      <c r="C74" s="11" t="s">
        <v>24</v>
      </c>
      <c r="D74" s="12">
        <v>5591</v>
      </c>
      <c r="E74" s="12" t="s">
        <v>750</v>
      </c>
      <c r="F74" s="15">
        <v>6.52</v>
      </c>
      <c r="G74" s="16">
        <v>6.52</v>
      </c>
      <c r="H74" s="17">
        <f t="shared" si="0"/>
        <v>1</v>
      </c>
      <c r="I74" s="19">
        <v>2</v>
      </c>
      <c r="J74" s="19">
        <v>4.5199999999999996</v>
      </c>
    </row>
    <row r="75" spans="2:10" x14ac:dyDescent="0.25">
      <c r="B75" s="28">
        <v>5</v>
      </c>
      <c r="C75" s="11" t="s">
        <v>24</v>
      </c>
      <c r="D75" s="12">
        <v>5604</v>
      </c>
      <c r="E75" s="12" t="s">
        <v>751</v>
      </c>
      <c r="F75" s="15">
        <v>11</v>
      </c>
      <c r="G75" s="16">
        <v>11</v>
      </c>
      <c r="H75" s="17">
        <f t="shared" si="0"/>
        <v>1</v>
      </c>
      <c r="I75" s="19">
        <v>1</v>
      </c>
      <c r="J75" s="19">
        <v>10</v>
      </c>
    </row>
    <row r="76" spans="2:10" x14ac:dyDescent="0.25">
      <c r="B76" s="28">
        <v>5</v>
      </c>
      <c r="C76" s="11" t="s">
        <v>24</v>
      </c>
      <c r="D76" s="12">
        <v>5607</v>
      </c>
      <c r="E76" s="12" t="s">
        <v>66</v>
      </c>
      <c r="F76" s="15">
        <v>8.5</v>
      </c>
      <c r="G76" s="16">
        <v>0</v>
      </c>
      <c r="H76" s="17">
        <f t="shared" si="0"/>
        <v>0</v>
      </c>
      <c r="I76" s="19">
        <v>0</v>
      </c>
      <c r="J76" s="19">
        <v>0</v>
      </c>
    </row>
    <row r="77" spans="2:10" x14ac:dyDescent="0.25">
      <c r="B77" s="28">
        <v>5</v>
      </c>
      <c r="C77" s="11" t="s">
        <v>24</v>
      </c>
      <c r="D77" s="12">
        <v>5615</v>
      </c>
      <c r="E77" s="12" t="s">
        <v>67</v>
      </c>
      <c r="F77" s="15">
        <v>11.32</v>
      </c>
      <c r="G77" s="16">
        <v>11.32</v>
      </c>
      <c r="H77" s="17">
        <f t="shared" ref="H77:H140" si="1">+IFERROR(G77/F77,0)</f>
        <v>1</v>
      </c>
      <c r="I77" s="19">
        <v>0</v>
      </c>
      <c r="J77" s="19">
        <v>11.32</v>
      </c>
    </row>
    <row r="78" spans="2:10" x14ac:dyDescent="0.25">
      <c r="B78" s="28">
        <v>5</v>
      </c>
      <c r="C78" s="11" t="s">
        <v>24</v>
      </c>
      <c r="D78" s="12">
        <v>5628</v>
      </c>
      <c r="E78" s="12" t="s">
        <v>68</v>
      </c>
      <c r="F78" s="15">
        <v>3</v>
      </c>
      <c r="G78" s="16">
        <v>3</v>
      </c>
      <c r="H78" s="17">
        <f t="shared" si="1"/>
        <v>1</v>
      </c>
      <c r="I78" s="19">
        <v>1</v>
      </c>
      <c r="J78" s="19">
        <v>2</v>
      </c>
    </row>
    <row r="79" spans="2:10" x14ac:dyDescent="0.25">
      <c r="B79" s="28">
        <v>5</v>
      </c>
      <c r="C79" s="11" t="s">
        <v>24</v>
      </c>
      <c r="D79" s="12">
        <v>5642</v>
      </c>
      <c r="E79" s="12" t="s">
        <v>876</v>
      </c>
      <c r="F79" s="15">
        <v>67.8</v>
      </c>
      <c r="G79" s="16">
        <v>61.8</v>
      </c>
      <c r="H79" s="17">
        <f t="shared" si="1"/>
        <v>0.91150442477876104</v>
      </c>
      <c r="I79" s="19">
        <v>1</v>
      </c>
      <c r="J79" s="19">
        <v>60.8</v>
      </c>
    </row>
    <row r="80" spans="2:10" x14ac:dyDescent="0.25">
      <c r="B80" s="28">
        <v>5</v>
      </c>
      <c r="C80" s="11" t="s">
        <v>24</v>
      </c>
      <c r="D80" s="12">
        <v>5647</v>
      </c>
      <c r="E80" s="12" t="s">
        <v>69</v>
      </c>
      <c r="F80" s="15">
        <v>2.5</v>
      </c>
      <c r="G80" s="16">
        <v>2.5</v>
      </c>
      <c r="H80" s="17">
        <f t="shared" si="1"/>
        <v>1</v>
      </c>
      <c r="I80" s="19">
        <v>0</v>
      </c>
      <c r="J80" s="19">
        <v>2.5</v>
      </c>
    </row>
    <row r="81" spans="2:10" x14ac:dyDescent="0.25">
      <c r="B81" s="28">
        <v>5</v>
      </c>
      <c r="C81" s="11" t="s">
        <v>24</v>
      </c>
      <c r="D81" s="12">
        <v>5649</v>
      </c>
      <c r="E81" s="12" t="s">
        <v>312</v>
      </c>
      <c r="F81" s="15">
        <v>90</v>
      </c>
      <c r="G81" s="16">
        <v>90</v>
      </c>
      <c r="H81" s="17">
        <f t="shared" si="1"/>
        <v>1</v>
      </c>
      <c r="I81" s="19">
        <v>8</v>
      </c>
      <c r="J81" s="19">
        <v>82</v>
      </c>
    </row>
    <row r="82" spans="2:10" x14ac:dyDescent="0.25">
      <c r="B82" s="28">
        <v>5</v>
      </c>
      <c r="C82" s="11" t="s">
        <v>24</v>
      </c>
      <c r="D82" s="12">
        <v>5652</v>
      </c>
      <c r="E82" s="12" t="s">
        <v>877</v>
      </c>
      <c r="F82" s="15">
        <v>16.970000000000002</v>
      </c>
      <c r="G82" s="16">
        <v>16.970000000000002</v>
      </c>
      <c r="H82" s="17">
        <f t="shared" si="1"/>
        <v>1</v>
      </c>
      <c r="I82" s="19">
        <v>5.8099999999999987</v>
      </c>
      <c r="J82" s="19">
        <v>11.16</v>
      </c>
    </row>
    <row r="83" spans="2:10" x14ac:dyDescent="0.25">
      <c r="B83" s="28">
        <v>5</v>
      </c>
      <c r="C83" s="11" t="s">
        <v>24</v>
      </c>
      <c r="D83" s="12">
        <v>5656</v>
      </c>
      <c r="E83" s="12" t="s">
        <v>70</v>
      </c>
      <c r="F83" s="15">
        <v>10.4</v>
      </c>
      <c r="G83" s="16">
        <v>10.4</v>
      </c>
      <c r="H83" s="17">
        <f t="shared" si="1"/>
        <v>1</v>
      </c>
      <c r="I83" s="19">
        <v>1.4</v>
      </c>
      <c r="J83" s="19">
        <v>9</v>
      </c>
    </row>
    <row r="84" spans="2:10" x14ac:dyDescent="0.25">
      <c r="B84" s="28">
        <v>5</v>
      </c>
      <c r="C84" s="11" t="s">
        <v>24</v>
      </c>
      <c r="D84" s="12">
        <v>5659</v>
      </c>
      <c r="E84" s="12" t="s">
        <v>71</v>
      </c>
      <c r="F84" s="15">
        <v>693.27</v>
      </c>
      <c r="G84" s="16">
        <v>665.27</v>
      </c>
      <c r="H84" s="17">
        <f t="shared" si="1"/>
        <v>0.95961169529908985</v>
      </c>
      <c r="I84" s="19">
        <v>171.64</v>
      </c>
      <c r="J84" s="19">
        <v>493.63</v>
      </c>
    </row>
    <row r="85" spans="2:10" x14ac:dyDescent="0.25">
      <c r="B85" s="28">
        <v>5</v>
      </c>
      <c r="C85" s="11" t="s">
        <v>24</v>
      </c>
      <c r="D85" s="12">
        <v>5660</v>
      </c>
      <c r="E85" s="12" t="s">
        <v>72</v>
      </c>
      <c r="F85" s="15">
        <v>40.26</v>
      </c>
      <c r="G85" s="16">
        <v>40.26</v>
      </c>
      <c r="H85" s="17">
        <f t="shared" si="1"/>
        <v>1</v>
      </c>
      <c r="I85" s="19">
        <v>11.27</v>
      </c>
      <c r="J85" s="19">
        <v>28.990000000000002</v>
      </c>
    </row>
    <row r="86" spans="2:10" x14ac:dyDescent="0.25">
      <c r="B86" s="28">
        <v>5</v>
      </c>
      <c r="C86" s="11" t="s">
        <v>24</v>
      </c>
      <c r="D86" s="12">
        <v>5664</v>
      </c>
      <c r="E86" s="12" t="s">
        <v>73</v>
      </c>
      <c r="F86" s="15">
        <v>27.1</v>
      </c>
      <c r="G86" s="16">
        <v>23.1</v>
      </c>
      <c r="H86" s="17">
        <f t="shared" si="1"/>
        <v>0.85239852398523985</v>
      </c>
      <c r="I86" s="19">
        <v>0</v>
      </c>
      <c r="J86" s="19">
        <v>23.1</v>
      </c>
    </row>
    <row r="87" spans="2:10" x14ac:dyDescent="0.25">
      <c r="B87" s="28">
        <v>5</v>
      </c>
      <c r="C87" s="11" t="s">
        <v>24</v>
      </c>
      <c r="D87" s="12">
        <v>5665</v>
      </c>
      <c r="E87" s="12" t="s">
        <v>74</v>
      </c>
      <c r="F87" s="15">
        <v>51.96</v>
      </c>
      <c r="G87" s="16">
        <v>51.96</v>
      </c>
      <c r="H87" s="17">
        <f t="shared" si="1"/>
        <v>1</v>
      </c>
      <c r="I87" s="19">
        <v>8.02</v>
      </c>
      <c r="J87" s="19">
        <v>43.94</v>
      </c>
    </row>
    <row r="88" spans="2:10" x14ac:dyDescent="0.25">
      <c r="B88" s="28">
        <v>5</v>
      </c>
      <c r="C88" s="11" t="s">
        <v>24</v>
      </c>
      <c r="D88" s="12">
        <v>5667</v>
      </c>
      <c r="E88" s="12" t="s">
        <v>75</v>
      </c>
      <c r="F88" s="15">
        <v>5.3</v>
      </c>
      <c r="G88" s="16">
        <v>5.3</v>
      </c>
      <c r="H88" s="17">
        <f t="shared" si="1"/>
        <v>1</v>
      </c>
      <c r="I88" s="19">
        <v>1.6</v>
      </c>
      <c r="J88" s="19">
        <v>3.7</v>
      </c>
    </row>
    <row r="89" spans="2:10" x14ac:dyDescent="0.25">
      <c r="B89" s="28">
        <v>5</v>
      </c>
      <c r="C89" s="11" t="s">
        <v>24</v>
      </c>
      <c r="D89" s="12">
        <v>5670</v>
      </c>
      <c r="E89" s="12" t="s">
        <v>752</v>
      </c>
      <c r="F89" s="15">
        <v>89</v>
      </c>
      <c r="G89" s="16">
        <v>88</v>
      </c>
      <c r="H89" s="17">
        <f t="shared" si="1"/>
        <v>0.9887640449438202</v>
      </c>
      <c r="I89" s="19">
        <v>29.5</v>
      </c>
      <c r="J89" s="19">
        <v>58.5</v>
      </c>
    </row>
    <row r="90" spans="2:10" x14ac:dyDescent="0.25">
      <c r="B90" s="28">
        <v>5</v>
      </c>
      <c r="C90" s="11" t="s">
        <v>24</v>
      </c>
      <c r="D90" s="12">
        <v>5674</v>
      </c>
      <c r="E90" s="12" t="s">
        <v>76</v>
      </c>
      <c r="F90" s="15">
        <v>7.3000000000000007</v>
      </c>
      <c r="G90" s="16">
        <v>7.3000000000000007</v>
      </c>
      <c r="H90" s="17">
        <f t="shared" si="1"/>
        <v>1</v>
      </c>
      <c r="I90" s="19">
        <v>5.5</v>
      </c>
      <c r="J90" s="19">
        <v>1.8</v>
      </c>
    </row>
    <row r="91" spans="2:10" x14ac:dyDescent="0.25">
      <c r="B91" s="28">
        <v>5</v>
      </c>
      <c r="C91" s="11" t="s">
        <v>24</v>
      </c>
      <c r="D91" s="12">
        <v>5686</v>
      </c>
      <c r="E91" s="12" t="s">
        <v>77</v>
      </c>
      <c r="F91" s="15">
        <v>156.59</v>
      </c>
      <c r="G91" s="16">
        <v>154.59</v>
      </c>
      <c r="H91" s="17">
        <f t="shared" si="1"/>
        <v>0.98722779232390323</v>
      </c>
      <c r="I91" s="19">
        <v>44.4</v>
      </c>
      <c r="J91" s="19">
        <v>110.19</v>
      </c>
    </row>
    <row r="92" spans="2:10" x14ac:dyDescent="0.25">
      <c r="B92" s="28">
        <v>5</v>
      </c>
      <c r="C92" s="11" t="s">
        <v>24</v>
      </c>
      <c r="D92" s="12">
        <v>5690</v>
      </c>
      <c r="E92" s="12" t="s">
        <v>78</v>
      </c>
      <c r="F92" s="15">
        <v>3.3</v>
      </c>
      <c r="G92" s="16">
        <v>3.3</v>
      </c>
      <c r="H92" s="17">
        <f t="shared" si="1"/>
        <v>1</v>
      </c>
      <c r="I92" s="19">
        <v>1</v>
      </c>
      <c r="J92" s="19">
        <v>2.2999999999999998</v>
      </c>
    </row>
    <row r="93" spans="2:10" x14ac:dyDescent="0.25">
      <c r="B93" s="28">
        <v>5</v>
      </c>
      <c r="C93" s="11" t="s">
        <v>24</v>
      </c>
      <c r="D93" s="12">
        <v>5697</v>
      </c>
      <c r="E93" s="12" t="s">
        <v>916</v>
      </c>
      <c r="F93" s="15">
        <v>34.33</v>
      </c>
      <c r="G93" s="16">
        <v>34.33</v>
      </c>
      <c r="H93" s="17">
        <f t="shared" si="1"/>
        <v>1</v>
      </c>
      <c r="I93" s="19">
        <v>0</v>
      </c>
      <c r="J93" s="19">
        <v>34.33</v>
      </c>
    </row>
    <row r="94" spans="2:10" x14ac:dyDescent="0.25">
      <c r="B94" s="28">
        <v>5</v>
      </c>
      <c r="C94" s="11" t="s">
        <v>24</v>
      </c>
      <c r="D94" s="12">
        <v>5756</v>
      </c>
      <c r="E94" s="12" t="s">
        <v>79</v>
      </c>
      <c r="F94" s="15">
        <v>78.009999999999991</v>
      </c>
      <c r="G94" s="16">
        <v>77.009999999999991</v>
      </c>
      <c r="H94" s="17">
        <f t="shared" si="1"/>
        <v>0.98718113062427892</v>
      </c>
      <c r="I94" s="19">
        <v>5.01</v>
      </c>
      <c r="J94" s="19">
        <v>72</v>
      </c>
    </row>
    <row r="95" spans="2:10" x14ac:dyDescent="0.25">
      <c r="B95" s="28">
        <v>5</v>
      </c>
      <c r="C95" s="11" t="s">
        <v>24</v>
      </c>
      <c r="D95" s="12">
        <v>5761</v>
      </c>
      <c r="E95" s="12" t="s">
        <v>80</v>
      </c>
      <c r="F95" s="15">
        <v>2.4</v>
      </c>
      <c r="G95" s="16">
        <v>2.4</v>
      </c>
      <c r="H95" s="17">
        <f t="shared" si="1"/>
        <v>1</v>
      </c>
      <c r="I95" s="19">
        <v>1.9</v>
      </c>
      <c r="J95" s="19">
        <v>0.5</v>
      </c>
    </row>
    <row r="96" spans="2:10" x14ac:dyDescent="0.25">
      <c r="B96" s="28">
        <v>5</v>
      </c>
      <c r="C96" s="11" t="s">
        <v>24</v>
      </c>
      <c r="D96" s="12">
        <v>5790</v>
      </c>
      <c r="E96" s="12" t="s">
        <v>81</v>
      </c>
      <c r="F96" s="15">
        <v>47.330000000000005</v>
      </c>
      <c r="G96" s="16">
        <v>47.330000000000005</v>
      </c>
      <c r="H96" s="17">
        <f t="shared" si="1"/>
        <v>1</v>
      </c>
      <c r="I96" s="19">
        <v>7.19</v>
      </c>
      <c r="J96" s="19">
        <v>40.139999999999993</v>
      </c>
    </row>
    <row r="97" spans="2:10" x14ac:dyDescent="0.25">
      <c r="B97" s="28">
        <v>5</v>
      </c>
      <c r="C97" s="11" t="s">
        <v>24</v>
      </c>
      <c r="D97" s="12">
        <v>5792</v>
      </c>
      <c r="E97" s="12" t="s">
        <v>82</v>
      </c>
      <c r="F97" s="15">
        <v>1</v>
      </c>
      <c r="G97" s="16">
        <v>1</v>
      </c>
      <c r="H97" s="17">
        <f t="shared" si="1"/>
        <v>1</v>
      </c>
      <c r="I97" s="19">
        <v>0</v>
      </c>
      <c r="J97" s="19">
        <v>1</v>
      </c>
    </row>
    <row r="98" spans="2:10" x14ac:dyDescent="0.25">
      <c r="B98" s="28">
        <v>5</v>
      </c>
      <c r="C98" s="11" t="s">
        <v>24</v>
      </c>
      <c r="D98" s="12">
        <v>5837</v>
      </c>
      <c r="E98" s="12" t="s">
        <v>83</v>
      </c>
      <c r="F98" s="15">
        <v>7213.8600000000051</v>
      </c>
      <c r="G98" s="16">
        <v>7042.8600000000051</v>
      </c>
      <c r="H98" s="17">
        <f t="shared" si="1"/>
        <v>0.97629563091049731</v>
      </c>
      <c r="I98" s="19">
        <v>2647.45</v>
      </c>
      <c r="J98" s="19">
        <v>4395.4099999999989</v>
      </c>
    </row>
    <row r="99" spans="2:10" x14ac:dyDescent="0.25">
      <c r="B99" s="28">
        <v>5</v>
      </c>
      <c r="C99" s="11" t="s">
        <v>24</v>
      </c>
      <c r="D99" s="12">
        <v>5842</v>
      </c>
      <c r="E99" s="12" t="s">
        <v>84</v>
      </c>
      <c r="F99" s="15">
        <v>1.5</v>
      </c>
      <c r="G99" s="16">
        <v>1.5</v>
      </c>
      <c r="H99" s="17">
        <f t="shared" si="1"/>
        <v>1</v>
      </c>
      <c r="I99" s="19">
        <v>0.5</v>
      </c>
      <c r="J99" s="19">
        <v>1</v>
      </c>
    </row>
    <row r="100" spans="2:10" x14ac:dyDescent="0.25">
      <c r="B100" s="28">
        <v>5</v>
      </c>
      <c r="C100" s="11" t="s">
        <v>24</v>
      </c>
      <c r="D100" s="12">
        <v>5847</v>
      </c>
      <c r="E100" s="12" t="s">
        <v>85</v>
      </c>
      <c r="F100" s="15">
        <v>661.68000000000006</v>
      </c>
      <c r="G100" s="16">
        <v>20.2</v>
      </c>
      <c r="H100" s="17">
        <f t="shared" si="1"/>
        <v>3.0528352073509849E-2</v>
      </c>
      <c r="I100" s="19">
        <v>0.4</v>
      </c>
      <c r="J100" s="19">
        <v>19.8</v>
      </c>
    </row>
    <row r="101" spans="2:10" x14ac:dyDescent="0.25">
      <c r="B101" s="28">
        <v>5</v>
      </c>
      <c r="C101" s="11" t="s">
        <v>24</v>
      </c>
      <c r="D101" s="12">
        <v>5854</v>
      </c>
      <c r="E101" s="12" t="s">
        <v>878</v>
      </c>
      <c r="F101" s="15">
        <v>29.459999999999994</v>
      </c>
      <c r="G101" s="16">
        <v>29.459999999999994</v>
      </c>
      <c r="H101" s="17">
        <f t="shared" si="1"/>
        <v>1</v>
      </c>
      <c r="I101" s="19">
        <v>2.59</v>
      </c>
      <c r="J101" s="19">
        <v>26.869999999999997</v>
      </c>
    </row>
    <row r="102" spans="2:10" x14ac:dyDescent="0.25">
      <c r="B102" s="28">
        <v>5</v>
      </c>
      <c r="C102" s="11" t="s">
        <v>24</v>
      </c>
      <c r="D102" s="12">
        <v>5858</v>
      </c>
      <c r="E102" s="12" t="s">
        <v>86</v>
      </c>
      <c r="F102" s="15">
        <v>77.739999999999995</v>
      </c>
      <c r="G102" s="16">
        <v>77.739999999999995</v>
      </c>
      <c r="H102" s="17">
        <f t="shared" si="1"/>
        <v>1</v>
      </c>
      <c r="I102" s="19">
        <v>21.179999999999996</v>
      </c>
      <c r="J102" s="19">
        <v>56.559999999999988</v>
      </c>
    </row>
    <row r="103" spans="2:10" x14ac:dyDescent="0.25">
      <c r="B103" s="28">
        <v>5</v>
      </c>
      <c r="C103" s="11" t="s">
        <v>24</v>
      </c>
      <c r="D103" s="12">
        <v>5885</v>
      </c>
      <c r="E103" s="12" t="s">
        <v>87</v>
      </c>
      <c r="F103" s="15">
        <v>78.13</v>
      </c>
      <c r="G103" s="16">
        <v>42.63</v>
      </c>
      <c r="H103" s="17">
        <f t="shared" si="1"/>
        <v>0.54562907973889674</v>
      </c>
      <c r="I103" s="19">
        <v>0</v>
      </c>
      <c r="J103" s="19">
        <v>42.63</v>
      </c>
    </row>
    <row r="104" spans="2:10" x14ac:dyDescent="0.25">
      <c r="B104" s="28">
        <v>5</v>
      </c>
      <c r="C104" s="11" t="s">
        <v>24</v>
      </c>
      <c r="D104" s="12">
        <v>5887</v>
      </c>
      <c r="E104" s="12" t="s">
        <v>88</v>
      </c>
      <c r="F104" s="15">
        <v>113.92999999999999</v>
      </c>
      <c r="G104" s="16">
        <v>112.92999999999999</v>
      </c>
      <c r="H104" s="17">
        <f t="shared" si="1"/>
        <v>0.99122268059334684</v>
      </c>
      <c r="I104" s="19">
        <v>25.2</v>
      </c>
      <c r="J104" s="19">
        <v>87.73</v>
      </c>
    </row>
    <row r="105" spans="2:10" x14ac:dyDescent="0.25">
      <c r="B105" s="28">
        <v>5</v>
      </c>
      <c r="C105" s="11" t="s">
        <v>24</v>
      </c>
      <c r="D105" s="12">
        <v>5890</v>
      </c>
      <c r="E105" s="12" t="s">
        <v>89</v>
      </c>
      <c r="F105" s="15">
        <v>54.4</v>
      </c>
      <c r="G105" s="16">
        <v>54.4</v>
      </c>
      <c r="H105" s="17">
        <f t="shared" si="1"/>
        <v>1</v>
      </c>
      <c r="I105" s="19">
        <v>0</v>
      </c>
      <c r="J105" s="19">
        <v>54.4</v>
      </c>
    </row>
    <row r="106" spans="2:10" x14ac:dyDescent="0.25">
      <c r="B106" s="28">
        <v>5</v>
      </c>
      <c r="C106" s="11" t="s">
        <v>24</v>
      </c>
      <c r="D106" s="12">
        <v>5893</v>
      </c>
      <c r="E106" s="12" t="s">
        <v>90</v>
      </c>
      <c r="F106" s="15">
        <v>246.6</v>
      </c>
      <c r="G106" s="16">
        <v>239.9</v>
      </c>
      <c r="H106" s="17">
        <f t="shared" si="1"/>
        <v>0.97283049472830496</v>
      </c>
      <c r="I106" s="19">
        <v>112.9</v>
      </c>
      <c r="J106" s="19">
        <v>127</v>
      </c>
    </row>
    <row r="107" spans="2:10" x14ac:dyDescent="0.25">
      <c r="B107" s="28">
        <v>5</v>
      </c>
      <c r="C107" s="11" t="s">
        <v>24</v>
      </c>
      <c r="D107" s="12">
        <v>5895</v>
      </c>
      <c r="E107" s="12" t="s">
        <v>91</v>
      </c>
      <c r="F107" s="15">
        <v>34.739999999999995</v>
      </c>
      <c r="G107" s="16">
        <v>34.739999999999995</v>
      </c>
      <c r="H107" s="17">
        <f t="shared" si="1"/>
        <v>1</v>
      </c>
      <c r="I107" s="19">
        <v>13.34</v>
      </c>
      <c r="J107" s="19">
        <v>21.4</v>
      </c>
    </row>
    <row r="108" spans="2:10" x14ac:dyDescent="0.25">
      <c r="B108" s="28">
        <v>8</v>
      </c>
      <c r="C108" s="11" t="s">
        <v>92</v>
      </c>
      <c r="D108" s="12">
        <v>8137</v>
      </c>
      <c r="E108" s="12" t="s">
        <v>93</v>
      </c>
      <c r="F108" s="15">
        <v>48.599999999999994</v>
      </c>
      <c r="G108" s="16">
        <v>48.599999999999994</v>
      </c>
      <c r="H108" s="17">
        <f t="shared" si="1"/>
        <v>1</v>
      </c>
      <c r="I108" s="19">
        <v>11.5</v>
      </c>
      <c r="J108" s="19">
        <v>37.099999999999994</v>
      </c>
    </row>
    <row r="109" spans="2:10" x14ac:dyDescent="0.25">
      <c r="B109" s="28">
        <v>8</v>
      </c>
      <c r="C109" s="11" t="s">
        <v>92</v>
      </c>
      <c r="D109" s="12">
        <v>8141</v>
      </c>
      <c r="E109" s="12" t="s">
        <v>753</v>
      </c>
      <c r="F109" s="15">
        <v>1</v>
      </c>
      <c r="G109" s="16">
        <v>1</v>
      </c>
      <c r="H109" s="17">
        <f t="shared" si="1"/>
        <v>1</v>
      </c>
      <c r="I109" s="19">
        <v>0</v>
      </c>
      <c r="J109" s="19">
        <v>1</v>
      </c>
    </row>
    <row r="110" spans="2:10" x14ac:dyDescent="0.25">
      <c r="B110" s="28">
        <v>8</v>
      </c>
      <c r="C110" s="11" t="s">
        <v>92</v>
      </c>
      <c r="D110" s="12">
        <v>8372</v>
      </c>
      <c r="E110" s="12" t="s">
        <v>94</v>
      </c>
      <c r="F110" s="15">
        <v>3</v>
      </c>
      <c r="G110" s="16">
        <v>3</v>
      </c>
      <c r="H110" s="17">
        <f t="shared" si="1"/>
        <v>1</v>
      </c>
      <c r="I110" s="19">
        <v>0</v>
      </c>
      <c r="J110" s="19">
        <v>3</v>
      </c>
    </row>
    <row r="111" spans="2:10" x14ac:dyDescent="0.25">
      <c r="B111" s="28">
        <v>8</v>
      </c>
      <c r="C111" s="11" t="s">
        <v>92</v>
      </c>
      <c r="D111" s="12">
        <v>8421</v>
      </c>
      <c r="E111" s="12" t="s">
        <v>95</v>
      </c>
      <c r="F111" s="15">
        <v>2</v>
      </c>
      <c r="G111" s="16">
        <v>2</v>
      </c>
      <c r="H111" s="17">
        <f t="shared" si="1"/>
        <v>1</v>
      </c>
      <c r="I111" s="19">
        <v>1</v>
      </c>
      <c r="J111" s="19">
        <v>1</v>
      </c>
    </row>
    <row r="112" spans="2:10" x14ac:dyDescent="0.25">
      <c r="B112" s="28">
        <v>8</v>
      </c>
      <c r="C112" s="11" t="s">
        <v>92</v>
      </c>
      <c r="D112" s="12">
        <v>8433</v>
      </c>
      <c r="E112" s="12" t="s">
        <v>96</v>
      </c>
      <c r="F112" s="15">
        <v>1</v>
      </c>
      <c r="G112" s="16">
        <v>1</v>
      </c>
      <c r="H112" s="17">
        <f t="shared" si="1"/>
        <v>1</v>
      </c>
      <c r="I112" s="19">
        <v>1</v>
      </c>
      <c r="J112" s="19">
        <v>0</v>
      </c>
    </row>
    <row r="113" spans="2:10" x14ac:dyDescent="0.25">
      <c r="B113" s="28">
        <v>8</v>
      </c>
      <c r="C113" s="11" t="s">
        <v>92</v>
      </c>
      <c r="D113" s="12">
        <v>8436</v>
      </c>
      <c r="E113" s="12" t="s">
        <v>97</v>
      </c>
      <c r="F113" s="15">
        <v>20.329999999999998</v>
      </c>
      <c r="G113" s="16">
        <v>20.329999999999998</v>
      </c>
      <c r="H113" s="17">
        <f t="shared" si="1"/>
        <v>1</v>
      </c>
      <c r="I113" s="19">
        <v>5</v>
      </c>
      <c r="J113" s="19">
        <v>15.33</v>
      </c>
    </row>
    <row r="114" spans="2:10" x14ac:dyDescent="0.25">
      <c r="B114" s="28">
        <v>8</v>
      </c>
      <c r="C114" s="11" t="s">
        <v>92</v>
      </c>
      <c r="D114" s="12">
        <v>8520</v>
      </c>
      <c r="E114" s="12" t="s">
        <v>754</v>
      </c>
      <c r="F114" s="15">
        <v>2</v>
      </c>
      <c r="G114" s="16">
        <v>2</v>
      </c>
      <c r="H114" s="17">
        <f t="shared" si="1"/>
        <v>1</v>
      </c>
      <c r="I114" s="19">
        <v>0</v>
      </c>
      <c r="J114" s="19">
        <v>2</v>
      </c>
    </row>
    <row r="115" spans="2:10" x14ac:dyDescent="0.25">
      <c r="B115" s="28">
        <v>8</v>
      </c>
      <c r="C115" s="11" t="s">
        <v>92</v>
      </c>
      <c r="D115" s="12">
        <v>8549</v>
      </c>
      <c r="E115" s="12" t="s">
        <v>98</v>
      </c>
      <c r="F115" s="15">
        <v>6</v>
      </c>
      <c r="G115" s="16">
        <v>6</v>
      </c>
      <c r="H115" s="17">
        <f t="shared" si="1"/>
        <v>1</v>
      </c>
      <c r="I115" s="19">
        <v>1</v>
      </c>
      <c r="J115" s="19">
        <v>5</v>
      </c>
    </row>
    <row r="116" spans="2:10" x14ac:dyDescent="0.25">
      <c r="B116" s="28">
        <v>8</v>
      </c>
      <c r="C116" s="11" t="s">
        <v>92</v>
      </c>
      <c r="D116" s="12">
        <v>8560</v>
      </c>
      <c r="E116" s="12" t="s">
        <v>99</v>
      </c>
      <c r="F116" s="15">
        <v>3</v>
      </c>
      <c r="G116" s="16">
        <v>3</v>
      </c>
      <c r="H116" s="17">
        <f t="shared" si="1"/>
        <v>1</v>
      </c>
      <c r="I116" s="19">
        <v>0</v>
      </c>
      <c r="J116" s="19">
        <v>3</v>
      </c>
    </row>
    <row r="117" spans="2:10" x14ac:dyDescent="0.25">
      <c r="B117" s="28">
        <v>8</v>
      </c>
      <c r="C117" s="11" t="s">
        <v>92</v>
      </c>
      <c r="D117" s="12">
        <v>8573</v>
      </c>
      <c r="E117" s="12" t="s">
        <v>100</v>
      </c>
      <c r="F117" s="15">
        <v>7</v>
      </c>
      <c r="G117" s="16">
        <v>7</v>
      </c>
      <c r="H117" s="17">
        <f t="shared" si="1"/>
        <v>1</v>
      </c>
      <c r="I117" s="19">
        <v>7</v>
      </c>
      <c r="J117" s="19">
        <v>0</v>
      </c>
    </row>
    <row r="118" spans="2:10" x14ac:dyDescent="0.25">
      <c r="B118" s="28">
        <v>8</v>
      </c>
      <c r="C118" s="11" t="s">
        <v>92</v>
      </c>
      <c r="D118" s="12">
        <v>8606</v>
      </c>
      <c r="E118" s="12" t="s">
        <v>101</v>
      </c>
      <c r="F118" s="15">
        <v>20.799999999999997</v>
      </c>
      <c r="G118" s="16">
        <v>20.799999999999997</v>
      </c>
      <c r="H118" s="17">
        <f t="shared" si="1"/>
        <v>1</v>
      </c>
      <c r="I118" s="19">
        <v>5.2</v>
      </c>
      <c r="J118" s="19">
        <v>15.6</v>
      </c>
    </row>
    <row r="119" spans="2:10" x14ac:dyDescent="0.25">
      <c r="B119" s="28">
        <v>8</v>
      </c>
      <c r="C119" s="11" t="s">
        <v>92</v>
      </c>
      <c r="D119" s="12">
        <v>8638</v>
      </c>
      <c r="E119" s="12" t="s">
        <v>68</v>
      </c>
      <c r="F119" s="15">
        <v>1</v>
      </c>
      <c r="G119" s="16">
        <v>1</v>
      </c>
      <c r="H119" s="17">
        <f t="shared" si="1"/>
        <v>1</v>
      </c>
      <c r="I119" s="19">
        <v>0</v>
      </c>
      <c r="J119" s="19">
        <v>1</v>
      </c>
    </row>
    <row r="120" spans="2:10" x14ac:dyDescent="0.25">
      <c r="B120" s="28">
        <v>8</v>
      </c>
      <c r="C120" s="11" t="s">
        <v>92</v>
      </c>
      <c r="D120" s="12">
        <v>8675</v>
      </c>
      <c r="E120" s="12" t="s">
        <v>755</v>
      </c>
      <c r="F120" s="15">
        <v>3.95</v>
      </c>
      <c r="G120" s="16">
        <v>3.95</v>
      </c>
      <c r="H120" s="17">
        <f t="shared" si="1"/>
        <v>1</v>
      </c>
      <c r="I120" s="19">
        <v>0</v>
      </c>
      <c r="J120" s="19">
        <v>3.95</v>
      </c>
    </row>
    <row r="121" spans="2:10" x14ac:dyDescent="0.25">
      <c r="B121" s="28">
        <v>8</v>
      </c>
      <c r="C121" s="11" t="s">
        <v>92</v>
      </c>
      <c r="D121" s="12">
        <v>8685</v>
      </c>
      <c r="E121" s="12" t="s">
        <v>756</v>
      </c>
      <c r="F121" s="15">
        <v>3.5</v>
      </c>
      <c r="G121" s="16">
        <v>3.5</v>
      </c>
      <c r="H121" s="17">
        <f t="shared" si="1"/>
        <v>1</v>
      </c>
      <c r="I121" s="19">
        <v>1.5</v>
      </c>
      <c r="J121" s="19">
        <v>2</v>
      </c>
    </row>
    <row r="122" spans="2:10" x14ac:dyDescent="0.25">
      <c r="B122" s="28">
        <v>8</v>
      </c>
      <c r="C122" s="11" t="s">
        <v>92</v>
      </c>
      <c r="D122" s="12">
        <v>8758</v>
      </c>
      <c r="E122" s="12" t="s">
        <v>102</v>
      </c>
      <c r="F122" s="15">
        <v>1</v>
      </c>
      <c r="G122" s="16">
        <v>1</v>
      </c>
      <c r="H122" s="17">
        <f t="shared" si="1"/>
        <v>1</v>
      </c>
      <c r="I122" s="19">
        <v>0</v>
      </c>
      <c r="J122" s="19">
        <v>1</v>
      </c>
    </row>
    <row r="123" spans="2:10" x14ac:dyDescent="0.25">
      <c r="B123" s="28">
        <v>8</v>
      </c>
      <c r="C123" s="11" t="s">
        <v>92</v>
      </c>
      <c r="D123" s="12">
        <v>8832</v>
      </c>
      <c r="E123" s="12" t="s">
        <v>103</v>
      </c>
      <c r="F123" s="15">
        <v>3</v>
      </c>
      <c r="G123" s="16">
        <v>3</v>
      </c>
      <c r="H123" s="17">
        <f t="shared" si="1"/>
        <v>1</v>
      </c>
      <c r="I123" s="19">
        <v>0</v>
      </c>
      <c r="J123" s="19">
        <v>3</v>
      </c>
    </row>
    <row r="124" spans="2:10" x14ac:dyDescent="0.25">
      <c r="B124" s="28">
        <v>11</v>
      </c>
      <c r="C124" s="11" t="s">
        <v>104</v>
      </c>
      <c r="D124" s="12">
        <v>11001</v>
      </c>
      <c r="E124" s="12" t="s">
        <v>104</v>
      </c>
      <c r="F124" s="15">
        <v>25.7</v>
      </c>
      <c r="G124" s="16">
        <v>13.5</v>
      </c>
      <c r="H124" s="17">
        <f t="shared" si="1"/>
        <v>0.52529182879377434</v>
      </c>
      <c r="I124" s="19">
        <v>2.5</v>
      </c>
      <c r="J124" s="19">
        <v>11</v>
      </c>
    </row>
    <row r="125" spans="2:10" x14ac:dyDescent="0.25">
      <c r="B125" s="28">
        <v>13</v>
      </c>
      <c r="C125" s="11" t="s">
        <v>105</v>
      </c>
      <c r="D125" s="12">
        <v>13001</v>
      </c>
      <c r="E125" s="12" t="s">
        <v>106</v>
      </c>
      <c r="F125" s="15">
        <v>15.1</v>
      </c>
      <c r="G125" s="16">
        <v>15.1</v>
      </c>
      <c r="H125" s="17">
        <f t="shared" si="1"/>
        <v>1</v>
      </c>
      <c r="I125" s="19">
        <v>4</v>
      </c>
      <c r="J125" s="19">
        <v>11.1</v>
      </c>
    </row>
    <row r="126" spans="2:10" x14ac:dyDescent="0.25">
      <c r="B126" s="28">
        <v>13</v>
      </c>
      <c r="C126" s="11" t="s">
        <v>105</v>
      </c>
      <c r="D126" s="12">
        <v>13006</v>
      </c>
      <c r="E126" s="12" t="s">
        <v>107</v>
      </c>
      <c r="F126" s="15">
        <v>1482.5</v>
      </c>
      <c r="G126" s="16">
        <v>1482.5</v>
      </c>
      <c r="H126" s="17">
        <f t="shared" si="1"/>
        <v>1</v>
      </c>
      <c r="I126" s="19">
        <v>936</v>
      </c>
      <c r="J126" s="19">
        <v>546.5</v>
      </c>
    </row>
    <row r="127" spans="2:10" x14ac:dyDescent="0.25">
      <c r="B127" s="28">
        <v>13</v>
      </c>
      <c r="C127" s="11" t="s">
        <v>105</v>
      </c>
      <c r="D127" s="12">
        <v>13030</v>
      </c>
      <c r="E127" s="12" t="s">
        <v>108</v>
      </c>
      <c r="F127" s="15">
        <v>163.29999999999995</v>
      </c>
      <c r="G127" s="16">
        <v>163.29999999999995</v>
      </c>
      <c r="H127" s="17">
        <f t="shared" si="1"/>
        <v>1</v>
      </c>
      <c r="I127" s="19">
        <v>13.76</v>
      </c>
      <c r="J127" s="19">
        <v>149.53999999999996</v>
      </c>
    </row>
    <row r="128" spans="2:10" x14ac:dyDescent="0.25">
      <c r="B128" s="28">
        <v>13</v>
      </c>
      <c r="C128" s="11" t="s">
        <v>105</v>
      </c>
      <c r="D128" s="12">
        <v>13042</v>
      </c>
      <c r="E128" s="12" t="s">
        <v>757</v>
      </c>
      <c r="F128" s="15">
        <v>61.5</v>
      </c>
      <c r="G128" s="16">
        <v>61.5</v>
      </c>
      <c r="H128" s="17">
        <f t="shared" si="1"/>
        <v>1</v>
      </c>
      <c r="I128" s="19">
        <v>14</v>
      </c>
      <c r="J128" s="19">
        <v>47.5</v>
      </c>
    </row>
    <row r="129" spans="2:10" x14ac:dyDescent="0.25">
      <c r="B129" s="28">
        <v>13</v>
      </c>
      <c r="C129" s="11" t="s">
        <v>105</v>
      </c>
      <c r="D129" s="12">
        <v>13052</v>
      </c>
      <c r="E129" s="12" t="s">
        <v>109</v>
      </c>
      <c r="F129" s="15">
        <v>50.8</v>
      </c>
      <c r="G129" s="16">
        <v>50.8</v>
      </c>
      <c r="H129" s="17">
        <f t="shared" si="1"/>
        <v>1</v>
      </c>
      <c r="I129" s="19">
        <v>8.9</v>
      </c>
      <c r="J129" s="19">
        <v>41.9</v>
      </c>
    </row>
    <row r="130" spans="2:10" x14ac:dyDescent="0.25">
      <c r="B130" s="28">
        <v>13</v>
      </c>
      <c r="C130" s="11" t="s">
        <v>105</v>
      </c>
      <c r="D130" s="12">
        <v>13062</v>
      </c>
      <c r="E130" s="12" t="s">
        <v>110</v>
      </c>
      <c r="F130" s="15">
        <v>29.1</v>
      </c>
      <c r="G130" s="16">
        <v>29.1</v>
      </c>
      <c r="H130" s="17">
        <f t="shared" si="1"/>
        <v>1</v>
      </c>
      <c r="I130" s="19">
        <v>2.5</v>
      </c>
      <c r="J130" s="19">
        <v>26.6</v>
      </c>
    </row>
    <row r="131" spans="2:10" x14ac:dyDescent="0.25">
      <c r="B131" s="28">
        <v>13</v>
      </c>
      <c r="C131" s="11" t="s">
        <v>105</v>
      </c>
      <c r="D131" s="12">
        <v>13074</v>
      </c>
      <c r="E131" s="12" t="s">
        <v>758</v>
      </c>
      <c r="F131" s="15">
        <v>152</v>
      </c>
      <c r="G131" s="16">
        <v>152</v>
      </c>
      <c r="H131" s="17">
        <f t="shared" si="1"/>
        <v>1</v>
      </c>
      <c r="I131" s="19">
        <v>24.5</v>
      </c>
      <c r="J131" s="19">
        <v>127.5</v>
      </c>
    </row>
    <row r="132" spans="2:10" x14ac:dyDescent="0.25">
      <c r="B132" s="28">
        <v>13</v>
      </c>
      <c r="C132" s="11" t="s">
        <v>105</v>
      </c>
      <c r="D132" s="12">
        <v>13140</v>
      </c>
      <c r="E132" s="12" t="s">
        <v>111</v>
      </c>
      <c r="F132" s="15">
        <v>9.91</v>
      </c>
      <c r="G132" s="16">
        <v>9.91</v>
      </c>
      <c r="H132" s="17">
        <f t="shared" si="1"/>
        <v>1</v>
      </c>
      <c r="I132" s="19">
        <v>3</v>
      </c>
      <c r="J132" s="19">
        <v>6.91</v>
      </c>
    </row>
    <row r="133" spans="2:10" x14ac:dyDescent="0.25">
      <c r="B133" s="28">
        <v>13</v>
      </c>
      <c r="C133" s="11" t="s">
        <v>105</v>
      </c>
      <c r="D133" s="12">
        <v>13160</v>
      </c>
      <c r="E133" s="12" t="s">
        <v>759</v>
      </c>
      <c r="F133" s="15">
        <v>62</v>
      </c>
      <c r="G133" s="16">
        <v>61</v>
      </c>
      <c r="H133" s="17">
        <f t="shared" si="1"/>
        <v>0.9838709677419355</v>
      </c>
      <c r="I133" s="19">
        <v>24.5</v>
      </c>
      <c r="J133" s="19">
        <v>36.5</v>
      </c>
    </row>
    <row r="134" spans="2:10" x14ac:dyDescent="0.25">
      <c r="B134" s="28">
        <v>13</v>
      </c>
      <c r="C134" s="11" t="s">
        <v>105</v>
      </c>
      <c r="D134" s="12">
        <v>13188</v>
      </c>
      <c r="E134" s="12" t="s">
        <v>112</v>
      </c>
      <c r="F134" s="15">
        <v>25.5</v>
      </c>
      <c r="G134" s="16">
        <v>25.5</v>
      </c>
      <c r="H134" s="17">
        <f t="shared" si="1"/>
        <v>1</v>
      </c>
      <c r="I134" s="19">
        <v>2</v>
      </c>
      <c r="J134" s="19">
        <v>23.5</v>
      </c>
    </row>
    <row r="135" spans="2:10" x14ac:dyDescent="0.25">
      <c r="B135" s="28">
        <v>13</v>
      </c>
      <c r="C135" s="11" t="s">
        <v>105</v>
      </c>
      <c r="D135" s="12">
        <v>13212</v>
      </c>
      <c r="E135" s="12" t="s">
        <v>21</v>
      </c>
      <c r="F135" s="15">
        <v>42.870000000000005</v>
      </c>
      <c r="G135" s="16">
        <v>42.870000000000005</v>
      </c>
      <c r="H135" s="17">
        <f t="shared" si="1"/>
        <v>1</v>
      </c>
      <c r="I135" s="19">
        <v>12.5</v>
      </c>
      <c r="J135" s="19">
        <v>30.369999999999997</v>
      </c>
    </row>
    <row r="136" spans="2:10" x14ac:dyDescent="0.25">
      <c r="B136" s="28">
        <v>13</v>
      </c>
      <c r="C136" s="11" t="s">
        <v>105</v>
      </c>
      <c r="D136" s="12">
        <v>13222</v>
      </c>
      <c r="E136" s="12" t="s">
        <v>113</v>
      </c>
      <c r="F136" s="15">
        <v>14</v>
      </c>
      <c r="G136" s="16">
        <v>14</v>
      </c>
      <c r="H136" s="17">
        <f t="shared" si="1"/>
        <v>1</v>
      </c>
      <c r="I136" s="19">
        <v>12</v>
      </c>
      <c r="J136" s="19">
        <v>2</v>
      </c>
    </row>
    <row r="137" spans="2:10" x14ac:dyDescent="0.25">
      <c r="B137" s="28">
        <v>13</v>
      </c>
      <c r="C137" s="11" t="s">
        <v>105</v>
      </c>
      <c r="D137" s="12">
        <v>13244</v>
      </c>
      <c r="E137" s="12" t="s">
        <v>114</v>
      </c>
      <c r="F137" s="15">
        <v>676.46999999999991</v>
      </c>
      <c r="G137" s="16">
        <v>676.46999999999991</v>
      </c>
      <c r="H137" s="17">
        <f t="shared" si="1"/>
        <v>1</v>
      </c>
      <c r="I137" s="19">
        <v>149.6</v>
      </c>
      <c r="J137" s="19">
        <v>526.86999999999989</v>
      </c>
    </row>
    <row r="138" spans="2:10" x14ac:dyDescent="0.25">
      <c r="B138" s="28">
        <v>13</v>
      </c>
      <c r="C138" s="11" t="s">
        <v>105</v>
      </c>
      <c r="D138" s="12">
        <v>13248</v>
      </c>
      <c r="E138" s="12" t="s">
        <v>115</v>
      </c>
      <c r="F138" s="15">
        <v>66.67</v>
      </c>
      <c r="G138" s="16">
        <v>66.67</v>
      </c>
      <c r="H138" s="17">
        <f t="shared" si="1"/>
        <v>1</v>
      </c>
      <c r="I138" s="19">
        <v>11.17</v>
      </c>
      <c r="J138" s="19">
        <v>55.5</v>
      </c>
    </row>
    <row r="139" spans="2:10" x14ac:dyDescent="0.25">
      <c r="B139" s="28">
        <v>13</v>
      </c>
      <c r="C139" s="11" t="s">
        <v>105</v>
      </c>
      <c r="D139" s="12">
        <v>13268</v>
      </c>
      <c r="E139" s="12" t="s">
        <v>116</v>
      </c>
      <c r="F139" s="15">
        <v>19</v>
      </c>
      <c r="G139" s="16">
        <v>19</v>
      </c>
      <c r="H139" s="17">
        <f t="shared" si="1"/>
        <v>1</v>
      </c>
      <c r="I139" s="19">
        <v>2</v>
      </c>
      <c r="J139" s="19">
        <v>17</v>
      </c>
    </row>
    <row r="140" spans="2:10" x14ac:dyDescent="0.25">
      <c r="B140" s="28">
        <v>13</v>
      </c>
      <c r="C140" s="11" t="s">
        <v>105</v>
      </c>
      <c r="D140" s="12">
        <v>13300</v>
      </c>
      <c r="E140" s="12" t="s">
        <v>117</v>
      </c>
      <c r="F140" s="15">
        <v>52.5</v>
      </c>
      <c r="G140" s="16">
        <v>52.5</v>
      </c>
      <c r="H140" s="17">
        <f t="shared" si="1"/>
        <v>1</v>
      </c>
      <c r="I140" s="19">
        <v>13.5</v>
      </c>
      <c r="J140" s="19">
        <v>39</v>
      </c>
    </row>
    <row r="141" spans="2:10" x14ac:dyDescent="0.25">
      <c r="B141" s="28">
        <v>13</v>
      </c>
      <c r="C141" s="11" t="s">
        <v>105</v>
      </c>
      <c r="D141" s="12">
        <v>13430</v>
      </c>
      <c r="E141" s="12" t="s">
        <v>118</v>
      </c>
      <c r="F141" s="15">
        <v>19.100000000000001</v>
      </c>
      <c r="G141" s="16">
        <v>19.100000000000001</v>
      </c>
      <c r="H141" s="17">
        <f t="shared" ref="H141:H204" si="2">+IFERROR(G141/F141,0)</f>
        <v>1</v>
      </c>
      <c r="I141" s="19">
        <v>6</v>
      </c>
      <c r="J141" s="19">
        <v>13.1</v>
      </c>
    </row>
    <row r="142" spans="2:10" x14ac:dyDescent="0.25">
      <c r="B142" s="28">
        <v>13</v>
      </c>
      <c r="C142" s="11" t="s">
        <v>105</v>
      </c>
      <c r="D142" s="12">
        <v>13433</v>
      </c>
      <c r="E142" s="12" t="s">
        <v>119</v>
      </c>
      <c r="F142" s="15">
        <v>156.20999999999998</v>
      </c>
      <c r="G142" s="16">
        <v>156.20999999999998</v>
      </c>
      <c r="H142" s="17">
        <f t="shared" si="2"/>
        <v>1</v>
      </c>
      <c r="I142" s="19">
        <v>24</v>
      </c>
      <c r="J142" s="19">
        <v>132.21</v>
      </c>
    </row>
    <row r="143" spans="2:10" x14ac:dyDescent="0.25">
      <c r="B143" s="28">
        <v>13</v>
      </c>
      <c r="C143" s="11" t="s">
        <v>105</v>
      </c>
      <c r="D143" s="12">
        <v>13440</v>
      </c>
      <c r="E143" s="12" t="s">
        <v>760</v>
      </c>
      <c r="F143" s="15">
        <v>129.1</v>
      </c>
      <c r="G143" s="16">
        <v>128.1</v>
      </c>
      <c r="H143" s="17">
        <f t="shared" si="2"/>
        <v>0.99225406661502713</v>
      </c>
      <c r="I143" s="19">
        <v>24.6</v>
      </c>
      <c r="J143" s="19">
        <v>103.5</v>
      </c>
    </row>
    <row r="144" spans="2:10" x14ac:dyDescent="0.25">
      <c r="B144" s="28">
        <v>13</v>
      </c>
      <c r="C144" s="11" t="s">
        <v>105</v>
      </c>
      <c r="D144" s="12">
        <v>13442</v>
      </c>
      <c r="E144" s="12" t="s">
        <v>120</v>
      </c>
      <c r="F144" s="15">
        <v>789.2199999999998</v>
      </c>
      <c r="G144" s="16">
        <v>661.22</v>
      </c>
      <c r="H144" s="17">
        <f t="shared" si="2"/>
        <v>0.83781455107574587</v>
      </c>
      <c r="I144" s="19">
        <v>289.92</v>
      </c>
      <c r="J144" s="19">
        <v>371.3</v>
      </c>
    </row>
    <row r="145" spans="2:10" x14ac:dyDescent="0.25">
      <c r="B145" s="28">
        <v>13</v>
      </c>
      <c r="C145" s="11" t="s">
        <v>105</v>
      </c>
      <c r="D145" s="12">
        <v>13458</v>
      </c>
      <c r="E145" s="12" t="s">
        <v>121</v>
      </c>
      <c r="F145" s="15">
        <v>5.4</v>
      </c>
      <c r="G145" s="16">
        <v>5.4</v>
      </c>
      <c r="H145" s="17">
        <f t="shared" si="2"/>
        <v>1</v>
      </c>
      <c r="I145" s="19">
        <v>0</v>
      </c>
      <c r="J145" s="19">
        <v>5.4</v>
      </c>
    </row>
    <row r="146" spans="2:10" x14ac:dyDescent="0.25">
      <c r="B146" s="28">
        <v>13</v>
      </c>
      <c r="C146" s="11" t="s">
        <v>105</v>
      </c>
      <c r="D146" s="12">
        <v>13468</v>
      </c>
      <c r="E146" s="12" t="s">
        <v>761</v>
      </c>
      <c r="F146" s="15">
        <v>52.2</v>
      </c>
      <c r="G146" s="16">
        <v>51.2</v>
      </c>
      <c r="H146" s="17">
        <f t="shared" si="2"/>
        <v>0.98084291187739459</v>
      </c>
      <c r="I146" s="19">
        <v>29.7</v>
      </c>
      <c r="J146" s="19">
        <v>21.5</v>
      </c>
    </row>
    <row r="147" spans="2:10" x14ac:dyDescent="0.25">
      <c r="B147" s="28">
        <v>13</v>
      </c>
      <c r="C147" s="11" t="s">
        <v>105</v>
      </c>
      <c r="D147" s="12">
        <v>13473</v>
      </c>
      <c r="E147" s="12" t="s">
        <v>122</v>
      </c>
      <c r="F147" s="15">
        <v>235.82000000000002</v>
      </c>
      <c r="G147" s="16">
        <v>234.82000000000002</v>
      </c>
      <c r="H147" s="17">
        <f t="shared" si="2"/>
        <v>0.99575947756763639</v>
      </c>
      <c r="I147" s="19">
        <v>104.22</v>
      </c>
      <c r="J147" s="19">
        <v>130.60000000000002</v>
      </c>
    </row>
    <row r="148" spans="2:10" x14ac:dyDescent="0.25">
      <c r="B148" s="28">
        <v>13</v>
      </c>
      <c r="C148" s="11" t="s">
        <v>105</v>
      </c>
      <c r="D148" s="12">
        <v>13490</v>
      </c>
      <c r="E148" s="12" t="s">
        <v>123</v>
      </c>
      <c r="F148" s="15">
        <v>196.36999999999998</v>
      </c>
      <c r="G148" s="16">
        <v>192.36999999999998</v>
      </c>
      <c r="H148" s="17">
        <f t="shared" si="2"/>
        <v>0.97963028975912814</v>
      </c>
      <c r="I148" s="19">
        <v>34.5</v>
      </c>
      <c r="J148" s="19">
        <v>157.87</v>
      </c>
    </row>
    <row r="149" spans="2:10" x14ac:dyDescent="0.25">
      <c r="B149" s="28">
        <v>13</v>
      </c>
      <c r="C149" s="11" t="s">
        <v>105</v>
      </c>
      <c r="D149" s="12">
        <v>13549</v>
      </c>
      <c r="E149" s="12" t="s">
        <v>124</v>
      </c>
      <c r="F149" s="15">
        <v>27.6</v>
      </c>
      <c r="G149" s="16">
        <v>27.6</v>
      </c>
      <c r="H149" s="17">
        <f t="shared" si="2"/>
        <v>1</v>
      </c>
      <c r="I149" s="19">
        <v>1.5</v>
      </c>
      <c r="J149" s="19">
        <v>26.1</v>
      </c>
    </row>
    <row r="150" spans="2:10" x14ac:dyDescent="0.25">
      <c r="B150" s="28">
        <v>13</v>
      </c>
      <c r="C150" s="11" t="s">
        <v>105</v>
      </c>
      <c r="D150" s="12">
        <v>13580</v>
      </c>
      <c r="E150" s="12" t="s">
        <v>762</v>
      </c>
      <c r="F150" s="15">
        <v>285.48999999999995</v>
      </c>
      <c r="G150" s="16">
        <v>285.48999999999995</v>
      </c>
      <c r="H150" s="17">
        <f t="shared" si="2"/>
        <v>1</v>
      </c>
      <c r="I150" s="19">
        <v>210.26999999999998</v>
      </c>
      <c r="J150" s="19">
        <v>75.22</v>
      </c>
    </row>
    <row r="151" spans="2:10" x14ac:dyDescent="0.25">
      <c r="B151" s="28">
        <v>13</v>
      </c>
      <c r="C151" s="11" t="s">
        <v>105</v>
      </c>
      <c r="D151" s="12">
        <v>13600</v>
      </c>
      <c r="E151" s="12" t="s">
        <v>125</v>
      </c>
      <c r="F151" s="15">
        <v>109.2</v>
      </c>
      <c r="G151" s="16">
        <v>108.2</v>
      </c>
      <c r="H151" s="17">
        <f t="shared" si="2"/>
        <v>0.99084249084249088</v>
      </c>
      <c r="I151" s="19">
        <v>32</v>
      </c>
      <c r="J151" s="19">
        <v>76.2</v>
      </c>
    </row>
    <row r="152" spans="2:10" x14ac:dyDescent="0.25">
      <c r="B152" s="28">
        <v>13</v>
      </c>
      <c r="C152" s="11" t="s">
        <v>105</v>
      </c>
      <c r="D152" s="12">
        <v>13620</v>
      </c>
      <c r="E152" s="12" t="s">
        <v>763</v>
      </c>
      <c r="F152" s="15">
        <v>1</v>
      </c>
      <c r="G152" s="16">
        <v>1</v>
      </c>
      <c r="H152" s="17">
        <f t="shared" si="2"/>
        <v>1</v>
      </c>
      <c r="I152" s="19">
        <v>0</v>
      </c>
      <c r="J152" s="19">
        <v>1</v>
      </c>
    </row>
    <row r="153" spans="2:10" x14ac:dyDescent="0.25">
      <c r="B153" s="28">
        <v>13</v>
      </c>
      <c r="C153" s="11" t="s">
        <v>105</v>
      </c>
      <c r="D153" s="12">
        <v>13647</v>
      </c>
      <c r="E153" s="12" t="s">
        <v>126</v>
      </c>
      <c r="F153" s="15">
        <v>2</v>
      </c>
      <c r="G153" s="16">
        <v>2</v>
      </c>
      <c r="H153" s="17">
        <f t="shared" si="2"/>
        <v>1</v>
      </c>
      <c r="I153" s="19">
        <v>2</v>
      </c>
      <c r="J153" s="19">
        <v>0</v>
      </c>
    </row>
    <row r="154" spans="2:10" x14ac:dyDescent="0.25">
      <c r="B154" s="28">
        <v>13</v>
      </c>
      <c r="C154" s="11" t="s">
        <v>105</v>
      </c>
      <c r="D154" s="12">
        <v>13650</v>
      </c>
      <c r="E154" s="12" t="s">
        <v>764</v>
      </c>
      <c r="F154" s="15">
        <v>44.2</v>
      </c>
      <c r="G154" s="16">
        <v>44.2</v>
      </c>
      <c r="H154" s="17">
        <f t="shared" si="2"/>
        <v>1</v>
      </c>
      <c r="I154" s="19">
        <v>4.2</v>
      </c>
      <c r="J154" s="19">
        <v>40</v>
      </c>
    </row>
    <row r="155" spans="2:10" x14ac:dyDescent="0.25">
      <c r="B155" s="28">
        <v>13</v>
      </c>
      <c r="C155" s="11" t="s">
        <v>105</v>
      </c>
      <c r="D155" s="12">
        <v>13654</v>
      </c>
      <c r="E155" s="12" t="s">
        <v>127</v>
      </c>
      <c r="F155" s="15">
        <v>283.5</v>
      </c>
      <c r="G155" s="16">
        <v>283.5</v>
      </c>
      <c r="H155" s="17">
        <f t="shared" si="2"/>
        <v>1</v>
      </c>
      <c r="I155" s="19">
        <v>50.7</v>
      </c>
      <c r="J155" s="19">
        <v>232.8</v>
      </c>
    </row>
    <row r="156" spans="2:10" x14ac:dyDescent="0.25">
      <c r="B156" s="28">
        <v>13</v>
      </c>
      <c r="C156" s="11" t="s">
        <v>105</v>
      </c>
      <c r="D156" s="12">
        <v>13655</v>
      </c>
      <c r="E156" s="12" t="s">
        <v>128</v>
      </c>
      <c r="F156" s="15">
        <v>202.5</v>
      </c>
      <c r="G156" s="16">
        <v>202.5</v>
      </c>
      <c r="H156" s="17">
        <f t="shared" si="2"/>
        <v>1</v>
      </c>
      <c r="I156" s="19">
        <v>153.5</v>
      </c>
      <c r="J156" s="19">
        <v>49</v>
      </c>
    </row>
    <row r="157" spans="2:10" x14ac:dyDescent="0.25">
      <c r="B157" s="28">
        <v>13</v>
      </c>
      <c r="C157" s="11" t="s">
        <v>105</v>
      </c>
      <c r="D157" s="12">
        <v>13657</v>
      </c>
      <c r="E157" s="12" t="s">
        <v>129</v>
      </c>
      <c r="F157" s="15">
        <v>139.10000000000002</v>
      </c>
      <c r="G157" s="16">
        <v>139.10000000000002</v>
      </c>
      <c r="H157" s="17">
        <f t="shared" si="2"/>
        <v>1</v>
      </c>
      <c r="I157" s="19">
        <v>19</v>
      </c>
      <c r="J157" s="19">
        <v>120.10000000000001</v>
      </c>
    </row>
    <row r="158" spans="2:10" x14ac:dyDescent="0.25">
      <c r="B158" s="28">
        <v>13</v>
      </c>
      <c r="C158" s="11" t="s">
        <v>105</v>
      </c>
      <c r="D158" s="12">
        <v>13667</v>
      </c>
      <c r="E158" s="12" t="s">
        <v>130</v>
      </c>
      <c r="F158" s="15">
        <v>102.5</v>
      </c>
      <c r="G158" s="16">
        <v>102.5</v>
      </c>
      <c r="H158" s="17">
        <f t="shared" si="2"/>
        <v>1</v>
      </c>
      <c r="I158" s="19">
        <v>23</v>
      </c>
      <c r="J158" s="19">
        <v>79.5</v>
      </c>
    </row>
    <row r="159" spans="2:10" x14ac:dyDescent="0.25">
      <c r="B159" s="28">
        <v>13</v>
      </c>
      <c r="C159" s="11" t="s">
        <v>105</v>
      </c>
      <c r="D159" s="12">
        <v>13670</v>
      </c>
      <c r="E159" s="12" t="s">
        <v>131</v>
      </c>
      <c r="F159" s="15">
        <v>541.70000000000005</v>
      </c>
      <c r="G159" s="16">
        <v>531.20000000000005</v>
      </c>
      <c r="H159" s="17">
        <f t="shared" si="2"/>
        <v>0.98061657744138819</v>
      </c>
      <c r="I159" s="19">
        <v>164.7</v>
      </c>
      <c r="J159" s="19">
        <v>366.5</v>
      </c>
    </row>
    <row r="160" spans="2:10" x14ac:dyDescent="0.25">
      <c r="B160" s="28">
        <v>13</v>
      </c>
      <c r="C160" s="11" t="s">
        <v>105</v>
      </c>
      <c r="D160" s="12">
        <v>13673</v>
      </c>
      <c r="E160" s="12" t="s">
        <v>132</v>
      </c>
      <c r="F160" s="15">
        <v>2</v>
      </c>
      <c r="G160" s="16">
        <v>2</v>
      </c>
      <c r="H160" s="17">
        <f t="shared" si="2"/>
        <v>1</v>
      </c>
      <c r="I160" s="19">
        <v>2</v>
      </c>
      <c r="J160" s="19">
        <v>0</v>
      </c>
    </row>
    <row r="161" spans="2:10" x14ac:dyDescent="0.25">
      <c r="B161" s="28">
        <v>13</v>
      </c>
      <c r="C161" s="11" t="s">
        <v>105</v>
      </c>
      <c r="D161" s="12">
        <v>13683</v>
      </c>
      <c r="E161" s="12" t="s">
        <v>133</v>
      </c>
      <c r="F161" s="15">
        <v>26.4</v>
      </c>
      <c r="G161" s="16">
        <v>26.4</v>
      </c>
      <c r="H161" s="17">
        <f t="shared" si="2"/>
        <v>1</v>
      </c>
      <c r="I161" s="19">
        <v>19.899999999999999</v>
      </c>
      <c r="J161" s="19">
        <v>6.5</v>
      </c>
    </row>
    <row r="162" spans="2:10" x14ac:dyDescent="0.25">
      <c r="B162" s="28">
        <v>13</v>
      </c>
      <c r="C162" s="11" t="s">
        <v>105</v>
      </c>
      <c r="D162" s="12">
        <v>13688</v>
      </c>
      <c r="E162" s="12" t="s">
        <v>736</v>
      </c>
      <c r="F162" s="15">
        <v>631.58999999999992</v>
      </c>
      <c r="G162" s="16">
        <v>625.08999999999992</v>
      </c>
      <c r="H162" s="17">
        <f t="shared" si="2"/>
        <v>0.98970851343434818</v>
      </c>
      <c r="I162" s="19">
        <v>126.19</v>
      </c>
      <c r="J162" s="19">
        <v>498.9</v>
      </c>
    </row>
    <row r="163" spans="2:10" x14ac:dyDescent="0.25">
      <c r="B163" s="28">
        <v>13</v>
      </c>
      <c r="C163" s="11" t="s">
        <v>105</v>
      </c>
      <c r="D163" s="12">
        <v>13744</v>
      </c>
      <c r="E163" s="12" t="s">
        <v>737</v>
      </c>
      <c r="F163" s="15">
        <v>407.25</v>
      </c>
      <c r="G163" s="16">
        <v>390.75</v>
      </c>
      <c r="H163" s="17">
        <f t="shared" si="2"/>
        <v>0.95948434622467771</v>
      </c>
      <c r="I163" s="19">
        <v>125</v>
      </c>
      <c r="J163" s="19">
        <v>265.75</v>
      </c>
    </row>
    <row r="164" spans="2:10" x14ac:dyDescent="0.25">
      <c r="B164" s="28">
        <v>13</v>
      </c>
      <c r="C164" s="11" t="s">
        <v>105</v>
      </c>
      <c r="D164" s="12">
        <v>13780</v>
      </c>
      <c r="E164" s="12" t="s">
        <v>765</v>
      </c>
      <c r="F164" s="15">
        <v>54.5</v>
      </c>
      <c r="G164" s="16">
        <v>54.5</v>
      </c>
      <c r="H164" s="17">
        <f t="shared" si="2"/>
        <v>1</v>
      </c>
      <c r="I164" s="19">
        <v>14</v>
      </c>
      <c r="J164" s="19">
        <v>40.5</v>
      </c>
    </row>
    <row r="165" spans="2:10" x14ac:dyDescent="0.25">
      <c r="B165" s="28">
        <v>13</v>
      </c>
      <c r="C165" s="11" t="s">
        <v>105</v>
      </c>
      <c r="D165" s="12">
        <v>13810</v>
      </c>
      <c r="E165" s="12" t="s">
        <v>134</v>
      </c>
      <c r="F165" s="15">
        <v>134.66</v>
      </c>
      <c r="G165" s="16">
        <v>134.66</v>
      </c>
      <c r="H165" s="17">
        <f t="shared" si="2"/>
        <v>1</v>
      </c>
      <c r="I165" s="19">
        <v>17.5</v>
      </c>
      <c r="J165" s="19">
        <v>117.16</v>
      </c>
    </row>
    <row r="166" spans="2:10" x14ac:dyDescent="0.25">
      <c r="B166" s="28">
        <v>13</v>
      </c>
      <c r="C166" s="11" t="s">
        <v>105</v>
      </c>
      <c r="D166" s="12">
        <v>13836</v>
      </c>
      <c r="E166" s="12" t="s">
        <v>135</v>
      </c>
      <c r="F166" s="15">
        <v>3</v>
      </c>
      <c r="G166" s="16">
        <v>3</v>
      </c>
      <c r="H166" s="17">
        <f t="shared" si="2"/>
        <v>1</v>
      </c>
      <c r="I166" s="19">
        <v>0</v>
      </c>
      <c r="J166" s="19">
        <v>3</v>
      </c>
    </row>
    <row r="167" spans="2:10" x14ac:dyDescent="0.25">
      <c r="B167" s="28">
        <v>13</v>
      </c>
      <c r="C167" s="11" t="s">
        <v>105</v>
      </c>
      <c r="D167" s="12">
        <v>13838</v>
      </c>
      <c r="E167" s="12" t="s">
        <v>766</v>
      </c>
      <c r="F167" s="15">
        <v>2</v>
      </c>
      <c r="G167" s="16">
        <v>2</v>
      </c>
      <c r="H167" s="17">
        <f t="shared" si="2"/>
        <v>1</v>
      </c>
      <c r="I167" s="19">
        <v>0</v>
      </c>
      <c r="J167" s="19">
        <v>2</v>
      </c>
    </row>
    <row r="168" spans="2:10" x14ac:dyDescent="0.25">
      <c r="B168" s="28">
        <v>13</v>
      </c>
      <c r="C168" s="11" t="s">
        <v>105</v>
      </c>
      <c r="D168" s="12">
        <v>13873</v>
      </c>
      <c r="E168" s="12" t="s">
        <v>136</v>
      </c>
      <c r="F168" s="15">
        <v>26.410000000000007</v>
      </c>
      <c r="G168" s="16">
        <v>26.410000000000007</v>
      </c>
      <c r="H168" s="17">
        <f t="shared" si="2"/>
        <v>1</v>
      </c>
      <c r="I168" s="19">
        <v>4.47</v>
      </c>
      <c r="J168" s="19">
        <v>21.940000000000005</v>
      </c>
    </row>
    <row r="169" spans="2:10" x14ac:dyDescent="0.25">
      <c r="B169" s="28">
        <v>13</v>
      </c>
      <c r="C169" s="11" t="s">
        <v>105</v>
      </c>
      <c r="D169" s="12">
        <v>13894</v>
      </c>
      <c r="E169" s="12" t="s">
        <v>767</v>
      </c>
      <c r="F169" s="15">
        <v>20.8</v>
      </c>
      <c r="G169" s="16">
        <v>20.8</v>
      </c>
      <c r="H169" s="17">
        <f t="shared" si="2"/>
        <v>1</v>
      </c>
      <c r="I169" s="19">
        <v>11</v>
      </c>
      <c r="J169" s="19">
        <v>9.8000000000000007</v>
      </c>
    </row>
    <row r="170" spans="2:10" x14ac:dyDescent="0.25">
      <c r="B170" s="28">
        <v>15</v>
      </c>
      <c r="C170" s="11" t="s">
        <v>137</v>
      </c>
      <c r="D170" s="12">
        <v>15001</v>
      </c>
      <c r="E170" s="12" t="s">
        <v>138</v>
      </c>
      <c r="F170" s="15">
        <v>162.91999999999999</v>
      </c>
      <c r="G170" s="16">
        <v>159.42000000000002</v>
      </c>
      <c r="H170" s="17">
        <f t="shared" si="2"/>
        <v>0.97851706358949198</v>
      </c>
      <c r="I170" s="19">
        <v>62.500000000000007</v>
      </c>
      <c r="J170" s="19">
        <v>96.92</v>
      </c>
    </row>
    <row r="171" spans="2:10" x14ac:dyDescent="0.25">
      <c r="B171" s="28">
        <v>15</v>
      </c>
      <c r="C171" s="11" t="s">
        <v>137</v>
      </c>
      <c r="D171" s="12">
        <v>15022</v>
      </c>
      <c r="E171" s="12" t="s">
        <v>139</v>
      </c>
      <c r="F171" s="15">
        <v>6.58</v>
      </c>
      <c r="G171" s="16">
        <v>6.58</v>
      </c>
      <c r="H171" s="17">
        <f t="shared" si="2"/>
        <v>1</v>
      </c>
      <c r="I171" s="19">
        <v>4</v>
      </c>
      <c r="J171" s="19">
        <v>2.58</v>
      </c>
    </row>
    <row r="172" spans="2:10" x14ac:dyDescent="0.25">
      <c r="B172" s="28">
        <v>15</v>
      </c>
      <c r="C172" s="11" t="s">
        <v>137</v>
      </c>
      <c r="D172" s="12">
        <v>15047</v>
      </c>
      <c r="E172" s="12" t="s">
        <v>140</v>
      </c>
      <c r="F172" s="15">
        <v>146.32999999999998</v>
      </c>
      <c r="G172" s="16">
        <v>145.52999999999997</v>
      </c>
      <c r="H172" s="17">
        <f t="shared" si="2"/>
        <v>0.99453290507756431</v>
      </c>
      <c r="I172" s="19">
        <v>50.730000000000004</v>
      </c>
      <c r="J172" s="19">
        <v>94.8</v>
      </c>
    </row>
    <row r="173" spans="2:10" x14ac:dyDescent="0.25">
      <c r="B173" s="28">
        <v>15</v>
      </c>
      <c r="C173" s="11" t="s">
        <v>137</v>
      </c>
      <c r="D173" s="12">
        <v>15051</v>
      </c>
      <c r="E173" s="12" t="s">
        <v>141</v>
      </c>
      <c r="F173" s="15">
        <v>35.65</v>
      </c>
      <c r="G173" s="16">
        <v>32.65</v>
      </c>
      <c r="H173" s="17">
        <f t="shared" si="2"/>
        <v>0.91584852734922861</v>
      </c>
      <c r="I173" s="19">
        <v>19.05</v>
      </c>
      <c r="J173" s="19">
        <v>13.6</v>
      </c>
    </row>
    <row r="174" spans="2:10" x14ac:dyDescent="0.25">
      <c r="B174" s="28">
        <v>15</v>
      </c>
      <c r="C174" s="11" t="s">
        <v>137</v>
      </c>
      <c r="D174" s="12">
        <v>15087</v>
      </c>
      <c r="E174" s="12" t="s">
        <v>142</v>
      </c>
      <c r="F174" s="15">
        <v>52.34</v>
      </c>
      <c r="G174" s="16">
        <v>51.34</v>
      </c>
      <c r="H174" s="17">
        <f t="shared" si="2"/>
        <v>0.98089415361100496</v>
      </c>
      <c r="I174" s="19">
        <v>30.22</v>
      </c>
      <c r="J174" s="19">
        <v>21.12</v>
      </c>
    </row>
    <row r="175" spans="2:10" x14ac:dyDescent="0.25">
      <c r="B175" s="28">
        <v>15</v>
      </c>
      <c r="C175" s="11" t="s">
        <v>137</v>
      </c>
      <c r="D175" s="12">
        <v>15090</v>
      </c>
      <c r="E175" s="12" t="s">
        <v>879</v>
      </c>
      <c r="F175" s="15">
        <v>1</v>
      </c>
      <c r="G175" s="16">
        <v>1</v>
      </c>
      <c r="H175" s="17">
        <f t="shared" si="2"/>
        <v>1</v>
      </c>
      <c r="I175" s="19">
        <v>1</v>
      </c>
      <c r="J175" s="19">
        <v>0</v>
      </c>
    </row>
    <row r="176" spans="2:10" x14ac:dyDescent="0.25">
      <c r="B176" s="28">
        <v>15</v>
      </c>
      <c r="C176" s="11" t="s">
        <v>137</v>
      </c>
      <c r="D176" s="12">
        <v>15092</v>
      </c>
      <c r="E176" s="12" t="s">
        <v>143</v>
      </c>
      <c r="F176" s="15">
        <v>1.9100000000000001</v>
      </c>
      <c r="G176" s="16">
        <v>1.9100000000000001</v>
      </c>
      <c r="H176" s="17">
        <f t="shared" si="2"/>
        <v>1</v>
      </c>
      <c r="I176" s="19">
        <v>0</v>
      </c>
      <c r="J176" s="19">
        <v>1.9100000000000001</v>
      </c>
    </row>
    <row r="177" spans="2:10" x14ac:dyDescent="0.25">
      <c r="B177" s="28">
        <v>15</v>
      </c>
      <c r="C177" s="11" t="s">
        <v>137</v>
      </c>
      <c r="D177" s="12">
        <v>15097</v>
      </c>
      <c r="E177" s="12" t="s">
        <v>144</v>
      </c>
      <c r="F177" s="15">
        <v>1</v>
      </c>
      <c r="G177" s="16">
        <v>1</v>
      </c>
      <c r="H177" s="17">
        <f t="shared" si="2"/>
        <v>1</v>
      </c>
      <c r="I177" s="19">
        <v>0</v>
      </c>
      <c r="J177" s="19">
        <v>1</v>
      </c>
    </row>
    <row r="178" spans="2:10" x14ac:dyDescent="0.25">
      <c r="B178" s="28">
        <v>15</v>
      </c>
      <c r="C178" s="11" t="s">
        <v>137</v>
      </c>
      <c r="D178" s="12">
        <v>15104</v>
      </c>
      <c r="E178" s="12" t="s">
        <v>137</v>
      </c>
      <c r="F178" s="15">
        <v>86</v>
      </c>
      <c r="G178" s="16">
        <v>86</v>
      </c>
      <c r="H178" s="17">
        <f t="shared" si="2"/>
        <v>1</v>
      </c>
      <c r="I178" s="19">
        <v>36.5</v>
      </c>
      <c r="J178" s="19">
        <v>49.5</v>
      </c>
    </row>
    <row r="179" spans="2:10" x14ac:dyDescent="0.25">
      <c r="B179" s="28">
        <v>15</v>
      </c>
      <c r="C179" s="11" t="s">
        <v>137</v>
      </c>
      <c r="D179" s="12">
        <v>15106</v>
      </c>
      <c r="E179" s="12" t="s">
        <v>39</v>
      </c>
      <c r="F179" s="15">
        <v>19.899999999999999</v>
      </c>
      <c r="G179" s="16">
        <v>19.899999999999999</v>
      </c>
      <c r="H179" s="17">
        <f t="shared" si="2"/>
        <v>1</v>
      </c>
      <c r="I179" s="19">
        <v>5</v>
      </c>
      <c r="J179" s="19">
        <v>14.9</v>
      </c>
    </row>
    <row r="180" spans="2:10" x14ac:dyDescent="0.25">
      <c r="B180" s="28">
        <v>15</v>
      </c>
      <c r="C180" s="11" t="s">
        <v>137</v>
      </c>
      <c r="D180" s="12">
        <v>15109</v>
      </c>
      <c r="E180" s="12" t="s">
        <v>295</v>
      </c>
      <c r="F180" s="15">
        <v>99.79</v>
      </c>
      <c r="G180" s="16">
        <v>99.79</v>
      </c>
      <c r="H180" s="17">
        <f t="shared" si="2"/>
        <v>1</v>
      </c>
      <c r="I180" s="19">
        <v>56.2</v>
      </c>
      <c r="J180" s="19">
        <v>43.59</v>
      </c>
    </row>
    <row r="181" spans="2:10" x14ac:dyDescent="0.25">
      <c r="B181" s="28">
        <v>15</v>
      </c>
      <c r="C181" s="11" t="s">
        <v>137</v>
      </c>
      <c r="D181" s="12">
        <v>15131</v>
      </c>
      <c r="E181" s="12" t="s">
        <v>145</v>
      </c>
      <c r="F181" s="15">
        <v>37.5</v>
      </c>
      <c r="G181" s="16">
        <v>37.5</v>
      </c>
      <c r="H181" s="17">
        <f t="shared" si="2"/>
        <v>1</v>
      </c>
      <c r="I181" s="19">
        <v>11</v>
      </c>
      <c r="J181" s="19">
        <v>26.5</v>
      </c>
    </row>
    <row r="182" spans="2:10" x14ac:dyDescent="0.25">
      <c r="B182" s="28">
        <v>15</v>
      </c>
      <c r="C182" s="11" t="s">
        <v>137</v>
      </c>
      <c r="D182" s="12">
        <v>15135</v>
      </c>
      <c r="E182" s="12" t="s">
        <v>146</v>
      </c>
      <c r="F182" s="15">
        <v>1</v>
      </c>
      <c r="G182" s="16">
        <v>1</v>
      </c>
      <c r="H182" s="17">
        <f t="shared" si="2"/>
        <v>1</v>
      </c>
      <c r="I182" s="19">
        <v>0</v>
      </c>
      <c r="J182" s="19">
        <v>1</v>
      </c>
    </row>
    <row r="183" spans="2:10" x14ac:dyDescent="0.25">
      <c r="B183" s="28">
        <v>15</v>
      </c>
      <c r="C183" s="11" t="s">
        <v>137</v>
      </c>
      <c r="D183" s="12">
        <v>15162</v>
      </c>
      <c r="E183" s="12" t="s">
        <v>147</v>
      </c>
      <c r="F183" s="15">
        <v>37.25</v>
      </c>
      <c r="G183" s="16">
        <v>37.25</v>
      </c>
      <c r="H183" s="17">
        <f t="shared" si="2"/>
        <v>1</v>
      </c>
      <c r="I183" s="19">
        <v>22.85</v>
      </c>
      <c r="J183" s="19">
        <v>14.399999999999999</v>
      </c>
    </row>
    <row r="184" spans="2:10" x14ac:dyDescent="0.25">
      <c r="B184" s="28">
        <v>15</v>
      </c>
      <c r="C184" s="11" t="s">
        <v>137</v>
      </c>
      <c r="D184" s="12">
        <v>15172</v>
      </c>
      <c r="E184" s="12" t="s">
        <v>768</v>
      </c>
      <c r="F184" s="15">
        <v>9.5</v>
      </c>
      <c r="G184" s="16">
        <v>9.5</v>
      </c>
      <c r="H184" s="17">
        <f t="shared" si="2"/>
        <v>1</v>
      </c>
      <c r="I184" s="19">
        <v>6</v>
      </c>
      <c r="J184" s="19">
        <v>3.5</v>
      </c>
    </row>
    <row r="185" spans="2:10" x14ac:dyDescent="0.25">
      <c r="B185" s="28">
        <v>15</v>
      </c>
      <c r="C185" s="11" t="s">
        <v>137</v>
      </c>
      <c r="D185" s="12">
        <v>15176</v>
      </c>
      <c r="E185" s="12" t="s">
        <v>148</v>
      </c>
      <c r="F185" s="15">
        <v>126.32</v>
      </c>
      <c r="G185" s="16">
        <v>126.32</v>
      </c>
      <c r="H185" s="17">
        <f t="shared" si="2"/>
        <v>1</v>
      </c>
      <c r="I185" s="19">
        <v>50.49</v>
      </c>
      <c r="J185" s="19">
        <v>75.83</v>
      </c>
    </row>
    <row r="186" spans="2:10" x14ac:dyDescent="0.25">
      <c r="B186" s="28">
        <v>15</v>
      </c>
      <c r="C186" s="11" t="s">
        <v>137</v>
      </c>
      <c r="D186" s="12">
        <v>15180</v>
      </c>
      <c r="E186" s="12" t="s">
        <v>149</v>
      </c>
      <c r="F186" s="15">
        <v>0.8</v>
      </c>
      <c r="G186" s="16">
        <v>0.8</v>
      </c>
      <c r="H186" s="17">
        <f t="shared" si="2"/>
        <v>1</v>
      </c>
      <c r="I186" s="19">
        <v>0.5</v>
      </c>
      <c r="J186" s="19">
        <v>0.3</v>
      </c>
    </row>
    <row r="187" spans="2:10" x14ac:dyDescent="0.25">
      <c r="B187" s="28">
        <v>15</v>
      </c>
      <c r="C187" s="11" t="s">
        <v>137</v>
      </c>
      <c r="D187" s="12">
        <v>15183</v>
      </c>
      <c r="E187" s="12" t="s">
        <v>150</v>
      </c>
      <c r="F187" s="15">
        <v>0.25</v>
      </c>
      <c r="G187" s="16">
        <v>0.25</v>
      </c>
      <c r="H187" s="17">
        <f t="shared" si="2"/>
        <v>1</v>
      </c>
      <c r="I187" s="19">
        <v>0.25</v>
      </c>
      <c r="J187" s="19">
        <v>0</v>
      </c>
    </row>
    <row r="188" spans="2:10" x14ac:dyDescent="0.25">
      <c r="B188" s="28">
        <v>15</v>
      </c>
      <c r="C188" s="11" t="s">
        <v>137</v>
      </c>
      <c r="D188" s="12">
        <v>15185</v>
      </c>
      <c r="E188" s="12" t="s">
        <v>151</v>
      </c>
      <c r="F188" s="15">
        <v>117</v>
      </c>
      <c r="G188" s="16">
        <v>117</v>
      </c>
      <c r="H188" s="17">
        <f t="shared" si="2"/>
        <v>1</v>
      </c>
      <c r="I188" s="19">
        <v>40</v>
      </c>
      <c r="J188" s="19">
        <v>77</v>
      </c>
    </row>
    <row r="189" spans="2:10" x14ac:dyDescent="0.25">
      <c r="B189" s="28">
        <v>15</v>
      </c>
      <c r="C189" s="11" t="s">
        <v>137</v>
      </c>
      <c r="D189" s="12">
        <v>15187</v>
      </c>
      <c r="E189" s="12" t="s">
        <v>152</v>
      </c>
      <c r="F189" s="15">
        <v>26.700000000000003</v>
      </c>
      <c r="G189" s="16">
        <v>24.700000000000003</v>
      </c>
      <c r="H189" s="17">
        <f t="shared" si="2"/>
        <v>0.92509363295880154</v>
      </c>
      <c r="I189" s="19">
        <v>11.200000000000001</v>
      </c>
      <c r="J189" s="19">
        <v>13.5</v>
      </c>
    </row>
    <row r="190" spans="2:10" x14ac:dyDescent="0.25">
      <c r="B190" s="28">
        <v>15</v>
      </c>
      <c r="C190" s="11" t="s">
        <v>137</v>
      </c>
      <c r="D190" s="12">
        <v>15189</v>
      </c>
      <c r="E190" s="12" t="s">
        <v>153</v>
      </c>
      <c r="F190" s="15">
        <v>109.82</v>
      </c>
      <c r="G190" s="16">
        <v>109.82</v>
      </c>
      <c r="H190" s="17">
        <f t="shared" si="2"/>
        <v>1</v>
      </c>
      <c r="I190" s="19">
        <v>40.15</v>
      </c>
      <c r="J190" s="19">
        <v>69.67</v>
      </c>
    </row>
    <row r="191" spans="2:10" x14ac:dyDescent="0.25">
      <c r="B191" s="28">
        <v>15</v>
      </c>
      <c r="C191" s="11" t="s">
        <v>137</v>
      </c>
      <c r="D191" s="12">
        <v>15204</v>
      </c>
      <c r="E191" s="12" t="s">
        <v>154</v>
      </c>
      <c r="F191" s="15">
        <v>146.23000000000002</v>
      </c>
      <c r="G191" s="16">
        <v>143.22999999999999</v>
      </c>
      <c r="H191" s="17">
        <f t="shared" si="2"/>
        <v>0.97948437393147758</v>
      </c>
      <c r="I191" s="19">
        <v>42.8</v>
      </c>
      <c r="J191" s="19">
        <v>100.42999999999999</v>
      </c>
    </row>
    <row r="192" spans="2:10" x14ac:dyDescent="0.25">
      <c r="B192" s="28">
        <v>15</v>
      </c>
      <c r="C192" s="11" t="s">
        <v>137</v>
      </c>
      <c r="D192" s="12">
        <v>15215</v>
      </c>
      <c r="E192" s="12" t="s">
        <v>769</v>
      </c>
      <c r="F192" s="15">
        <v>14.5</v>
      </c>
      <c r="G192" s="16">
        <v>14.5</v>
      </c>
      <c r="H192" s="17">
        <f t="shared" si="2"/>
        <v>1</v>
      </c>
      <c r="I192" s="19">
        <v>5.5</v>
      </c>
      <c r="J192" s="19">
        <v>9</v>
      </c>
    </row>
    <row r="193" spans="2:10" x14ac:dyDescent="0.25">
      <c r="B193" s="28">
        <v>15</v>
      </c>
      <c r="C193" s="11" t="s">
        <v>137</v>
      </c>
      <c r="D193" s="12">
        <v>15218</v>
      </c>
      <c r="E193" s="12" t="s">
        <v>155</v>
      </c>
      <c r="F193" s="15">
        <v>74.789999999999992</v>
      </c>
      <c r="G193" s="16">
        <v>74.789999999999992</v>
      </c>
      <c r="H193" s="17">
        <f t="shared" si="2"/>
        <v>1</v>
      </c>
      <c r="I193" s="19">
        <v>22.6</v>
      </c>
      <c r="J193" s="19">
        <v>52.19</v>
      </c>
    </row>
    <row r="194" spans="2:10" x14ac:dyDescent="0.25">
      <c r="B194" s="28">
        <v>15</v>
      </c>
      <c r="C194" s="11" t="s">
        <v>137</v>
      </c>
      <c r="D194" s="12">
        <v>15223</v>
      </c>
      <c r="E194" s="12" t="s">
        <v>156</v>
      </c>
      <c r="F194" s="15">
        <v>6</v>
      </c>
      <c r="G194" s="16">
        <v>6</v>
      </c>
      <c r="H194" s="17">
        <f t="shared" si="2"/>
        <v>1</v>
      </c>
      <c r="I194" s="19">
        <v>1</v>
      </c>
      <c r="J194" s="19">
        <v>5</v>
      </c>
    </row>
    <row r="195" spans="2:10" x14ac:dyDescent="0.25">
      <c r="B195" s="28">
        <v>15</v>
      </c>
      <c r="C195" s="11" t="s">
        <v>137</v>
      </c>
      <c r="D195" s="12">
        <v>15224</v>
      </c>
      <c r="E195" s="12" t="s">
        <v>157</v>
      </c>
      <c r="F195" s="15">
        <v>51.42</v>
      </c>
      <c r="G195" s="16">
        <v>49.22</v>
      </c>
      <c r="H195" s="17">
        <f t="shared" si="2"/>
        <v>0.95721509140412286</v>
      </c>
      <c r="I195" s="19">
        <v>20.72</v>
      </c>
      <c r="J195" s="19">
        <v>28.499999999999996</v>
      </c>
    </row>
    <row r="196" spans="2:10" x14ac:dyDescent="0.25">
      <c r="B196" s="28">
        <v>15</v>
      </c>
      <c r="C196" s="11" t="s">
        <v>137</v>
      </c>
      <c r="D196" s="12">
        <v>15226</v>
      </c>
      <c r="E196" s="12" t="s">
        <v>770</v>
      </c>
      <c r="F196" s="15">
        <v>47.5</v>
      </c>
      <c r="G196" s="16">
        <v>45.5</v>
      </c>
      <c r="H196" s="17">
        <f t="shared" si="2"/>
        <v>0.95789473684210524</v>
      </c>
      <c r="I196" s="19">
        <v>27</v>
      </c>
      <c r="J196" s="19">
        <v>18.5</v>
      </c>
    </row>
    <row r="197" spans="2:10" x14ac:dyDescent="0.25">
      <c r="B197" s="28">
        <v>15</v>
      </c>
      <c r="C197" s="11" t="s">
        <v>137</v>
      </c>
      <c r="D197" s="12">
        <v>15232</v>
      </c>
      <c r="E197" s="12" t="s">
        <v>158</v>
      </c>
      <c r="F197" s="15">
        <v>41.82</v>
      </c>
      <c r="G197" s="16">
        <v>41.82</v>
      </c>
      <c r="H197" s="17">
        <f t="shared" si="2"/>
        <v>1</v>
      </c>
      <c r="I197" s="19">
        <v>19.899999999999999</v>
      </c>
      <c r="J197" s="19">
        <v>21.919999999999998</v>
      </c>
    </row>
    <row r="198" spans="2:10" x14ac:dyDescent="0.25">
      <c r="B198" s="28">
        <v>15</v>
      </c>
      <c r="C198" s="11" t="s">
        <v>137</v>
      </c>
      <c r="D198" s="12">
        <v>15236</v>
      </c>
      <c r="E198" s="12" t="s">
        <v>771</v>
      </c>
      <c r="F198" s="15">
        <v>1</v>
      </c>
      <c r="G198" s="16">
        <v>1</v>
      </c>
      <c r="H198" s="17">
        <f t="shared" si="2"/>
        <v>1</v>
      </c>
      <c r="I198" s="19">
        <v>0</v>
      </c>
      <c r="J198" s="19">
        <v>1</v>
      </c>
    </row>
    <row r="199" spans="2:10" x14ac:dyDescent="0.25">
      <c r="B199" s="28">
        <v>15</v>
      </c>
      <c r="C199" s="11" t="s">
        <v>137</v>
      </c>
      <c r="D199" s="12">
        <v>15238</v>
      </c>
      <c r="E199" s="12" t="s">
        <v>772</v>
      </c>
      <c r="F199" s="15">
        <v>135.65999999999997</v>
      </c>
      <c r="G199" s="16">
        <v>135.65999999999997</v>
      </c>
      <c r="H199" s="17">
        <f t="shared" si="2"/>
        <v>1</v>
      </c>
      <c r="I199" s="19">
        <v>63.360000000000007</v>
      </c>
      <c r="J199" s="19">
        <v>72.3</v>
      </c>
    </row>
    <row r="200" spans="2:10" x14ac:dyDescent="0.25">
      <c r="B200" s="28">
        <v>15</v>
      </c>
      <c r="C200" s="11" t="s">
        <v>137</v>
      </c>
      <c r="D200" s="12">
        <v>15244</v>
      </c>
      <c r="E200" s="12" t="s">
        <v>159</v>
      </c>
      <c r="F200" s="15">
        <v>9.7999999999999989</v>
      </c>
      <c r="G200" s="16">
        <v>9.7999999999999989</v>
      </c>
      <c r="H200" s="17">
        <f t="shared" si="2"/>
        <v>1</v>
      </c>
      <c r="I200" s="19">
        <v>3.5</v>
      </c>
      <c r="J200" s="19">
        <v>6.2999999999999989</v>
      </c>
    </row>
    <row r="201" spans="2:10" x14ac:dyDescent="0.25">
      <c r="B201" s="28">
        <v>15</v>
      </c>
      <c r="C201" s="11" t="s">
        <v>137</v>
      </c>
      <c r="D201" s="12">
        <v>15272</v>
      </c>
      <c r="E201" s="12" t="s">
        <v>773</v>
      </c>
      <c r="F201" s="15">
        <v>27.93</v>
      </c>
      <c r="G201" s="16">
        <v>27.93</v>
      </c>
      <c r="H201" s="17">
        <f t="shared" si="2"/>
        <v>1</v>
      </c>
      <c r="I201" s="19">
        <v>10.029999999999999</v>
      </c>
      <c r="J201" s="19">
        <v>17.899999999999999</v>
      </c>
    </row>
    <row r="202" spans="2:10" x14ac:dyDescent="0.25">
      <c r="B202" s="28">
        <v>15</v>
      </c>
      <c r="C202" s="11" t="s">
        <v>137</v>
      </c>
      <c r="D202" s="12">
        <v>15276</v>
      </c>
      <c r="E202" s="12" t="s">
        <v>774</v>
      </c>
      <c r="F202" s="15">
        <v>2.9</v>
      </c>
      <c r="G202" s="16">
        <v>2.9</v>
      </c>
      <c r="H202" s="17">
        <f t="shared" si="2"/>
        <v>1</v>
      </c>
      <c r="I202" s="19">
        <v>0</v>
      </c>
      <c r="J202" s="19">
        <v>2.9</v>
      </c>
    </row>
    <row r="203" spans="2:10" x14ac:dyDescent="0.25">
      <c r="B203" s="28">
        <v>15</v>
      </c>
      <c r="C203" s="11" t="s">
        <v>137</v>
      </c>
      <c r="D203" s="12">
        <v>15293</v>
      </c>
      <c r="E203" s="12" t="s">
        <v>775</v>
      </c>
      <c r="F203" s="15">
        <v>15.400000000000002</v>
      </c>
      <c r="G203" s="16">
        <v>15.400000000000002</v>
      </c>
      <c r="H203" s="17">
        <f t="shared" si="2"/>
        <v>1</v>
      </c>
      <c r="I203" s="19">
        <v>2</v>
      </c>
      <c r="J203" s="19">
        <v>13.400000000000002</v>
      </c>
    </row>
    <row r="204" spans="2:10" x14ac:dyDescent="0.25">
      <c r="B204" s="28">
        <v>15</v>
      </c>
      <c r="C204" s="11" t="s">
        <v>137</v>
      </c>
      <c r="D204" s="12">
        <v>15296</v>
      </c>
      <c r="E204" s="12" t="s">
        <v>160</v>
      </c>
      <c r="F204" s="15">
        <v>73.7</v>
      </c>
      <c r="G204" s="16">
        <v>73.7</v>
      </c>
      <c r="H204" s="17">
        <f t="shared" si="2"/>
        <v>1</v>
      </c>
      <c r="I204" s="19">
        <v>27</v>
      </c>
      <c r="J204" s="19">
        <v>46.7</v>
      </c>
    </row>
    <row r="205" spans="2:10" x14ac:dyDescent="0.25">
      <c r="B205" s="28">
        <v>15</v>
      </c>
      <c r="C205" s="11" t="s">
        <v>137</v>
      </c>
      <c r="D205" s="12">
        <v>15299</v>
      </c>
      <c r="E205" s="12" t="s">
        <v>161</v>
      </c>
      <c r="F205" s="15">
        <v>26.29</v>
      </c>
      <c r="G205" s="16">
        <v>26.29</v>
      </c>
      <c r="H205" s="17">
        <f t="shared" ref="H205:H268" si="3">+IFERROR(G205/F205,0)</f>
        <v>1</v>
      </c>
      <c r="I205" s="19">
        <v>10.199999999999999</v>
      </c>
      <c r="J205" s="19">
        <v>16.09</v>
      </c>
    </row>
    <row r="206" spans="2:10" x14ac:dyDescent="0.25">
      <c r="B206" s="28">
        <v>15</v>
      </c>
      <c r="C206" s="11" t="s">
        <v>137</v>
      </c>
      <c r="D206" s="12">
        <v>15322</v>
      </c>
      <c r="E206" s="12" t="s">
        <v>776</v>
      </c>
      <c r="F206" s="15">
        <v>13.5</v>
      </c>
      <c r="G206" s="16">
        <v>13.5</v>
      </c>
      <c r="H206" s="17">
        <f t="shared" si="3"/>
        <v>1</v>
      </c>
      <c r="I206" s="19">
        <v>3</v>
      </c>
      <c r="J206" s="19">
        <v>10.5</v>
      </c>
    </row>
    <row r="207" spans="2:10" x14ac:dyDescent="0.25">
      <c r="B207" s="28">
        <v>15</v>
      </c>
      <c r="C207" s="11" t="s">
        <v>137</v>
      </c>
      <c r="D207" s="12">
        <v>15325</v>
      </c>
      <c r="E207" s="12" t="s">
        <v>777</v>
      </c>
      <c r="F207" s="15">
        <v>17.2</v>
      </c>
      <c r="G207" s="16">
        <v>17.2</v>
      </c>
      <c r="H207" s="17">
        <f t="shared" si="3"/>
        <v>1</v>
      </c>
      <c r="I207" s="19">
        <v>9.9</v>
      </c>
      <c r="J207" s="19">
        <v>7.3</v>
      </c>
    </row>
    <row r="208" spans="2:10" x14ac:dyDescent="0.25">
      <c r="B208" s="28">
        <v>15</v>
      </c>
      <c r="C208" s="11" t="s">
        <v>137</v>
      </c>
      <c r="D208" s="12">
        <v>15332</v>
      </c>
      <c r="E208" s="12" t="s">
        <v>162</v>
      </c>
      <c r="F208" s="15">
        <v>3.1</v>
      </c>
      <c r="G208" s="16">
        <v>3.1</v>
      </c>
      <c r="H208" s="17">
        <f t="shared" si="3"/>
        <v>1</v>
      </c>
      <c r="I208" s="19">
        <v>2.5</v>
      </c>
      <c r="J208" s="19">
        <v>0.6</v>
      </c>
    </row>
    <row r="209" spans="2:10" x14ac:dyDescent="0.25">
      <c r="B209" s="28">
        <v>15</v>
      </c>
      <c r="C209" s="11" t="s">
        <v>137</v>
      </c>
      <c r="D209" s="12">
        <v>15362</v>
      </c>
      <c r="E209" s="12" t="s">
        <v>778</v>
      </c>
      <c r="F209" s="15">
        <v>12</v>
      </c>
      <c r="G209" s="16">
        <v>12</v>
      </c>
      <c r="H209" s="17">
        <f t="shared" si="3"/>
        <v>1</v>
      </c>
      <c r="I209" s="19">
        <v>2</v>
      </c>
      <c r="J209" s="19">
        <v>10</v>
      </c>
    </row>
    <row r="210" spans="2:10" x14ac:dyDescent="0.25">
      <c r="B210" s="28">
        <v>15</v>
      </c>
      <c r="C210" s="11" t="s">
        <v>137</v>
      </c>
      <c r="D210" s="12">
        <v>15367</v>
      </c>
      <c r="E210" s="12" t="s">
        <v>163</v>
      </c>
      <c r="F210" s="15">
        <v>61.19</v>
      </c>
      <c r="G210" s="16">
        <v>61.19</v>
      </c>
      <c r="H210" s="17">
        <f t="shared" si="3"/>
        <v>1</v>
      </c>
      <c r="I210" s="19">
        <v>20.2</v>
      </c>
      <c r="J210" s="19">
        <v>40.99</v>
      </c>
    </row>
    <row r="211" spans="2:10" x14ac:dyDescent="0.25">
      <c r="B211" s="28">
        <v>15</v>
      </c>
      <c r="C211" s="11" t="s">
        <v>137</v>
      </c>
      <c r="D211" s="12">
        <v>15377</v>
      </c>
      <c r="E211" s="12" t="s">
        <v>164</v>
      </c>
      <c r="F211" s="15">
        <v>1</v>
      </c>
      <c r="G211" s="16">
        <v>1</v>
      </c>
      <c r="H211" s="17">
        <f t="shared" si="3"/>
        <v>1</v>
      </c>
      <c r="I211" s="19">
        <v>1</v>
      </c>
      <c r="J211" s="19">
        <v>0</v>
      </c>
    </row>
    <row r="212" spans="2:10" x14ac:dyDescent="0.25">
      <c r="B212" s="28">
        <v>15</v>
      </c>
      <c r="C212" s="11" t="s">
        <v>137</v>
      </c>
      <c r="D212" s="12">
        <v>15380</v>
      </c>
      <c r="E212" s="12" t="s">
        <v>165</v>
      </c>
      <c r="F212" s="15">
        <v>29.2</v>
      </c>
      <c r="G212" s="16">
        <v>29.2</v>
      </c>
      <c r="H212" s="17">
        <f t="shared" si="3"/>
        <v>1</v>
      </c>
      <c r="I212" s="19">
        <v>6.5</v>
      </c>
      <c r="J212" s="19">
        <v>22.7</v>
      </c>
    </row>
    <row r="213" spans="2:10" x14ac:dyDescent="0.25">
      <c r="B213" s="28">
        <v>15</v>
      </c>
      <c r="C213" s="11" t="s">
        <v>137</v>
      </c>
      <c r="D213" s="12">
        <v>15407</v>
      </c>
      <c r="E213" s="12" t="s">
        <v>166</v>
      </c>
      <c r="F213" s="15">
        <v>69.61</v>
      </c>
      <c r="G213" s="16">
        <v>69.61</v>
      </c>
      <c r="H213" s="17">
        <f t="shared" si="3"/>
        <v>1</v>
      </c>
      <c r="I213" s="19">
        <v>21.6</v>
      </c>
      <c r="J213" s="19">
        <v>48.010000000000005</v>
      </c>
    </row>
    <row r="214" spans="2:10" x14ac:dyDescent="0.25">
      <c r="B214" s="28">
        <v>15</v>
      </c>
      <c r="C214" s="11" t="s">
        <v>137</v>
      </c>
      <c r="D214" s="12">
        <v>15425</v>
      </c>
      <c r="E214" s="12" t="s">
        <v>167</v>
      </c>
      <c r="F214" s="15">
        <v>61.2</v>
      </c>
      <c r="G214" s="16">
        <v>61.2</v>
      </c>
      <c r="H214" s="17">
        <f t="shared" si="3"/>
        <v>1</v>
      </c>
      <c r="I214" s="19">
        <v>9.6</v>
      </c>
      <c r="J214" s="19">
        <v>51.6</v>
      </c>
    </row>
    <row r="215" spans="2:10" x14ac:dyDescent="0.25">
      <c r="B215" s="28">
        <v>15</v>
      </c>
      <c r="C215" s="11" t="s">
        <v>137</v>
      </c>
      <c r="D215" s="12">
        <v>15442</v>
      </c>
      <c r="E215" s="12" t="s">
        <v>168</v>
      </c>
      <c r="F215" s="15">
        <v>23</v>
      </c>
      <c r="G215" s="16">
        <v>23</v>
      </c>
      <c r="H215" s="17">
        <f t="shared" si="3"/>
        <v>1</v>
      </c>
      <c r="I215" s="19">
        <v>5.5</v>
      </c>
      <c r="J215" s="19">
        <v>17.5</v>
      </c>
    </row>
    <row r="216" spans="2:10" x14ac:dyDescent="0.25">
      <c r="B216" s="28">
        <v>15</v>
      </c>
      <c r="C216" s="11" t="s">
        <v>137</v>
      </c>
      <c r="D216" s="12">
        <v>15455</v>
      </c>
      <c r="E216" s="12" t="s">
        <v>732</v>
      </c>
      <c r="F216" s="15">
        <v>6</v>
      </c>
      <c r="G216" s="16">
        <v>6</v>
      </c>
      <c r="H216" s="17">
        <f t="shared" si="3"/>
        <v>1</v>
      </c>
      <c r="I216" s="19">
        <v>0</v>
      </c>
      <c r="J216" s="19">
        <v>6</v>
      </c>
    </row>
    <row r="217" spans="2:10" x14ac:dyDescent="0.25">
      <c r="B217" s="28">
        <v>15</v>
      </c>
      <c r="C217" s="11" t="s">
        <v>137</v>
      </c>
      <c r="D217" s="12">
        <v>15464</v>
      </c>
      <c r="E217" s="12" t="s">
        <v>779</v>
      </c>
      <c r="F217" s="15">
        <v>23.5</v>
      </c>
      <c r="G217" s="16">
        <v>23.5</v>
      </c>
      <c r="H217" s="17">
        <f t="shared" si="3"/>
        <v>1</v>
      </c>
      <c r="I217" s="19">
        <v>11.5</v>
      </c>
      <c r="J217" s="19">
        <v>12</v>
      </c>
    </row>
    <row r="218" spans="2:10" x14ac:dyDescent="0.25">
      <c r="B218" s="28">
        <v>15</v>
      </c>
      <c r="C218" s="11" t="s">
        <v>137</v>
      </c>
      <c r="D218" s="12">
        <v>15466</v>
      </c>
      <c r="E218" s="12" t="s">
        <v>780</v>
      </c>
      <c r="F218" s="15">
        <v>25.92</v>
      </c>
      <c r="G218" s="16">
        <v>25.92</v>
      </c>
      <c r="H218" s="17">
        <f t="shared" si="3"/>
        <v>1</v>
      </c>
      <c r="I218" s="19">
        <v>8.42</v>
      </c>
      <c r="J218" s="19">
        <v>17.5</v>
      </c>
    </row>
    <row r="219" spans="2:10" x14ac:dyDescent="0.25">
      <c r="B219" s="28">
        <v>15</v>
      </c>
      <c r="C219" s="11" t="s">
        <v>137</v>
      </c>
      <c r="D219" s="12">
        <v>15469</v>
      </c>
      <c r="E219" s="12" t="s">
        <v>169</v>
      </c>
      <c r="F219" s="15">
        <v>41.4</v>
      </c>
      <c r="G219" s="16">
        <v>41.4</v>
      </c>
      <c r="H219" s="17">
        <f t="shared" si="3"/>
        <v>1</v>
      </c>
      <c r="I219" s="19">
        <v>13.100000000000001</v>
      </c>
      <c r="J219" s="19">
        <v>28.3</v>
      </c>
    </row>
    <row r="220" spans="2:10" x14ac:dyDescent="0.25">
      <c r="B220" s="28">
        <v>15</v>
      </c>
      <c r="C220" s="11" t="s">
        <v>137</v>
      </c>
      <c r="D220" s="12">
        <v>15476</v>
      </c>
      <c r="E220" s="12" t="s">
        <v>170</v>
      </c>
      <c r="F220" s="15">
        <v>79.900000000000006</v>
      </c>
      <c r="G220" s="16">
        <v>77.900000000000006</v>
      </c>
      <c r="H220" s="17">
        <f t="shared" si="3"/>
        <v>0.97496871088861081</v>
      </c>
      <c r="I220" s="19">
        <v>28.400000000000002</v>
      </c>
      <c r="J220" s="19">
        <v>49.5</v>
      </c>
    </row>
    <row r="221" spans="2:10" x14ac:dyDescent="0.25">
      <c r="B221" s="28">
        <v>15</v>
      </c>
      <c r="C221" s="11" t="s">
        <v>137</v>
      </c>
      <c r="D221" s="12">
        <v>15480</v>
      </c>
      <c r="E221" s="12" t="s">
        <v>171</v>
      </c>
      <c r="F221" s="15">
        <v>1.2</v>
      </c>
      <c r="G221" s="16">
        <v>1.2</v>
      </c>
      <c r="H221" s="17">
        <f t="shared" si="3"/>
        <v>1</v>
      </c>
      <c r="I221" s="19">
        <v>1.2</v>
      </c>
      <c r="J221" s="19">
        <v>0</v>
      </c>
    </row>
    <row r="222" spans="2:10" x14ac:dyDescent="0.25">
      <c r="B222" s="28">
        <v>15</v>
      </c>
      <c r="C222" s="11" t="s">
        <v>137</v>
      </c>
      <c r="D222" s="12">
        <v>15491</v>
      </c>
      <c r="E222" s="12" t="s">
        <v>172</v>
      </c>
      <c r="F222" s="15">
        <v>52.5</v>
      </c>
      <c r="G222" s="16">
        <v>52.5</v>
      </c>
      <c r="H222" s="17">
        <f t="shared" si="3"/>
        <v>1</v>
      </c>
      <c r="I222" s="19">
        <v>20.5</v>
      </c>
      <c r="J222" s="19">
        <v>32</v>
      </c>
    </row>
    <row r="223" spans="2:10" x14ac:dyDescent="0.25">
      <c r="B223" s="28">
        <v>15</v>
      </c>
      <c r="C223" s="11" t="s">
        <v>137</v>
      </c>
      <c r="D223" s="12">
        <v>15494</v>
      </c>
      <c r="E223" s="12" t="s">
        <v>173</v>
      </c>
      <c r="F223" s="15">
        <v>46.300000000000004</v>
      </c>
      <c r="G223" s="16">
        <v>46.300000000000004</v>
      </c>
      <c r="H223" s="17">
        <f t="shared" si="3"/>
        <v>1</v>
      </c>
      <c r="I223" s="19">
        <v>13</v>
      </c>
      <c r="J223" s="19">
        <v>33.300000000000004</v>
      </c>
    </row>
    <row r="224" spans="2:10" x14ac:dyDescent="0.25">
      <c r="B224" s="28">
        <v>15</v>
      </c>
      <c r="C224" s="11" t="s">
        <v>137</v>
      </c>
      <c r="D224" s="12">
        <v>15500</v>
      </c>
      <c r="E224" s="12" t="s">
        <v>174</v>
      </c>
      <c r="F224" s="15">
        <v>15.3</v>
      </c>
      <c r="G224" s="16">
        <v>15.3</v>
      </c>
      <c r="H224" s="17">
        <f t="shared" si="3"/>
        <v>1</v>
      </c>
      <c r="I224" s="19">
        <v>8.8000000000000007</v>
      </c>
      <c r="J224" s="19">
        <v>6.5</v>
      </c>
    </row>
    <row r="225" spans="2:10" x14ac:dyDescent="0.25">
      <c r="B225" s="28">
        <v>15</v>
      </c>
      <c r="C225" s="11" t="s">
        <v>137</v>
      </c>
      <c r="D225" s="12">
        <v>15507</v>
      </c>
      <c r="E225" s="12" t="s">
        <v>781</v>
      </c>
      <c r="F225" s="15">
        <v>24</v>
      </c>
      <c r="G225" s="16">
        <v>24</v>
      </c>
      <c r="H225" s="17">
        <f t="shared" si="3"/>
        <v>1</v>
      </c>
      <c r="I225" s="19">
        <v>2</v>
      </c>
      <c r="J225" s="19">
        <v>22</v>
      </c>
    </row>
    <row r="226" spans="2:10" x14ac:dyDescent="0.25">
      <c r="B226" s="28">
        <v>15</v>
      </c>
      <c r="C226" s="11" t="s">
        <v>137</v>
      </c>
      <c r="D226" s="12">
        <v>15511</v>
      </c>
      <c r="E226" s="12" t="s">
        <v>175</v>
      </c>
      <c r="F226" s="15">
        <v>24.8</v>
      </c>
      <c r="G226" s="16">
        <v>24.8</v>
      </c>
      <c r="H226" s="17">
        <f t="shared" si="3"/>
        <v>1</v>
      </c>
      <c r="I226" s="19">
        <v>5.3</v>
      </c>
      <c r="J226" s="19">
        <v>19.5</v>
      </c>
    </row>
    <row r="227" spans="2:10" x14ac:dyDescent="0.25">
      <c r="B227" s="28">
        <v>15</v>
      </c>
      <c r="C227" s="11" t="s">
        <v>137</v>
      </c>
      <c r="D227" s="12">
        <v>15514</v>
      </c>
      <c r="E227" s="12" t="s">
        <v>176</v>
      </c>
      <c r="F227" s="15">
        <v>1.5</v>
      </c>
      <c r="G227" s="16">
        <v>0.5</v>
      </c>
      <c r="H227" s="17">
        <f t="shared" si="3"/>
        <v>0.33333333333333331</v>
      </c>
      <c r="I227" s="19">
        <v>0</v>
      </c>
      <c r="J227" s="19">
        <v>0.5</v>
      </c>
    </row>
    <row r="228" spans="2:10" x14ac:dyDescent="0.25">
      <c r="B228" s="28">
        <v>15</v>
      </c>
      <c r="C228" s="11" t="s">
        <v>137</v>
      </c>
      <c r="D228" s="12">
        <v>15516</v>
      </c>
      <c r="E228" s="12" t="s">
        <v>177</v>
      </c>
      <c r="F228" s="15">
        <v>66.33</v>
      </c>
      <c r="G228" s="16">
        <v>65.33</v>
      </c>
      <c r="H228" s="17">
        <f t="shared" si="3"/>
        <v>0.9849238655208804</v>
      </c>
      <c r="I228" s="19">
        <v>17</v>
      </c>
      <c r="J228" s="19">
        <v>48.330000000000005</v>
      </c>
    </row>
    <row r="229" spans="2:10" x14ac:dyDescent="0.25">
      <c r="B229" s="28">
        <v>15</v>
      </c>
      <c r="C229" s="11" t="s">
        <v>137</v>
      </c>
      <c r="D229" s="12">
        <v>15531</v>
      </c>
      <c r="E229" s="12" t="s">
        <v>178</v>
      </c>
      <c r="F229" s="15">
        <v>56.5</v>
      </c>
      <c r="G229" s="16">
        <v>56.5</v>
      </c>
      <c r="H229" s="17">
        <f t="shared" si="3"/>
        <v>1</v>
      </c>
      <c r="I229" s="19">
        <v>30.5</v>
      </c>
      <c r="J229" s="19">
        <v>26</v>
      </c>
    </row>
    <row r="230" spans="2:10" x14ac:dyDescent="0.25">
      <c r="B230" s="28">
        <v>15</v>
      </c>
      <c r="C230" s="11" t="s">
        <v>137</v>
      </c>
      <c r="D230" s="12">
        <v>15533</v>
      </c>
      <c r="E230" s="12" t="s">
        <v>179</v>
      </c>
      <c r="F230" s="15">
        <v>1</v>
      </c>
      <c r="G230" s="16">
        <v>1</v>
      </c>
      <c r="H230" s="17">
        <f t="shared" si="3"/>
        <v>1</v>
      </c>
      <c r="I230" s="19">
        <v>0</v>
      </c>
      <c r="J230" s="19">
        <v>1</v>
      </c>
    </row>
    <row r="231" spans="2:10" x14ac:dyDescent="0.25">
      <c r="B231" s="28">
        <v>15</v>
      </c>
      <c r="C231" s="11" t="s">
        <v>137</v>
      </c>
      <c r="D231" s="12">
        <v>15537</v>
      </c>
      <c r="E231" s="12" t="s">
        <v>917</v>
      </c>
      <c r="F231" s="15">
        <v>10</v>
      </c>
      <c r="G231" s="16">
        <v>10</v>
      </c>
      <c r="H231" s="17">
        <f t="shared" si="3"/>
        <v>1</v>
      </c>
      <c r="I231" s="19">
        <v>0</v>
      </c>
      <c r="J231" s="19">
        <v>10</v>
      </c>
    </row>
    <row r="232" spans="2:10" x14ac:dyDescent="0.25">
      <c r="B232" s="28">
        <v>15</v>
      </c>
      <c r="C232" s="11" t="s">
        <v>137</v>
      </c>
      <c r="D232" s="12">
        <v>15542</v>
      </c>
      <c r="E232" s="12" t="s">
        <v>180</v>
      </c>
      <c r="F232" s="15">
        <v>128.26999999999998</v>
      </c>
      <c r="G232" s="16">
        <v>127.77</v>
      </c>
      <c r="H232" s="17">
        <f t="shared" si="3"/>
        <v>0.99610197240196474</v>
      </c>
      <c r="I232" s="19">
        <v>60.879999999999995</v>
      </c>
      <c r="J232" s="19">
        <v>66.889999999999986</v>
      </c>
    </row>
    <row r="233" spans="2:10" x14ac:dyDescent="0.25">
      <c r="B233" s="28">
        <v>15</v>
      </c>
      <c r="C233" s="11" t="s">
        <v>137</v>
      </c>
      <c r="D233" s="12">
        <v>15572</v>
      </c>
      <c r="E233" s="12" t="s">
        <v>782</v>
      </c>
      <c r="F233" s="15">
        <v>39</v>
      </c>
      <c r="G233" s="16">
        <v>39</v>
      </c>
      <c r="H233" s="17">
        <f t="shared" si="3"/>
        <v>1</v>
      </c>
      <c r="I233" s="19">
        <v>6</v>
      </c>
      <c r="J233" s="19">
        <v>33</v>
      </c>
    </row>
    <row r="234" spans="2:10" x14ac:dyDescent="0.25">
      <c r="B234" s="28">
        <v>15</v>
      </c>
      <c r="C234" s="11" t="s">
        <v>137</v>
      </c>
      <c r="D234" s="12">
        <v>15580</v>
      </c>
      <c r="E234" s="12" t="s">
        <v>181</v>
      </c>
      <c r="F234" s="15">
        <v>5</v>
      </c>
      <c r="G234" s="16">
        <v>5</v>
      </c>
      <c r="H234" s="17">
        <f t="shared" si="3"/>
        <v>1</v>
      </c>
      <c r="I234" s="19">
        <v>2</v>
      </c>
      <c r="J234" s="19">
        <v>3</v>
      </c>
    </row>
    <row r="235" spans="2:10" x14ac:dyDescent="0.25">
      <c r="B235" s="28">
        <v>15</v>
      </c>
      <c r="C235" s="11" t="s">
        <v>137</v>
      </c>
      <c r="D235" s="12">
        <v>15599</v>
      </c>
      <c r="E235" s="12" t="s">
        <v>182</v>
      </c>
      <c r="F235" s="15">
        <v>205.28</v>
      </c>
      <c r="G235" s="16">
        <v>205.28</v>
      </c>
      <c r="H235" s="17">
        <f t="shared" si="3"/>
        <v>1</v>
      </c>
      <c r="I235" s="19">
        <v>72.900000000000006</v>
      </c>
      <c r="J235" s="19">
        <v>132.38</v>
      </c>
    </row>
    <row r="236" spans="2:10" x14ac:dyDescent="0.25">
      <c r="B236" s="28">
        <v>15</v>
      </c>
      <c r="C236" s="11" t="s">
        <v>137</v>
      </c>
      <c r="D236" s="12">
        <v>15600</v>
      </c>
      <c r="E236" s="12" t="s">
        <v>183</v>
      </c>
      <c r="F236" s="15">
        <v>26.2</v>
      </c>
      <c r="G236" s="16">
        <v>26.2</v>
      </c>
      <c r="H236" s="17">
        <f t="shared" si="3"/>
        <v>1</v>
      </c>
      <c r="I236" s="19">
        <v>13.5</v>
      </c>
      <c r="J236" s="19">
        <v>12.7</v>
      </c>
    </row>
    <row r="237" spans="2:10" x14ac:dyDescent="0.25">
      <c r="B237" s="28">
        <v>15</v>
      </c>
      <c r="C237" s="11" t="s">
        <v>137</v>
      </c>
      <c r="D237" s="12">
        <v>15621</v>
      </c>
      <c r="E237" s="12" t="s">
        <v>184</v>
      </c>
      <c r="F237" s="15">
        <v>1.5</v>
      </c>
      <c r="G237" s="16">
        <v>1.5</v>
      </c>
      <c r="H237" s="17">
        <f t="shared" si="3"/>
        <v>1</v>
      </c>
      <c r="I237" s="19">
        <v>0</v>
      </c>
      <c r="J237" s="19">
        <v>1.5</v>
      </c>
    </row>
    <row r="238" spans="2:10" x14ac:dyDescent="0.25">
      <c r="B238" s="28">
        <v>15</v>
      </c>
      <c r="C238" s="11" t="s">
        <v>137</v>
      </c>
      <c r="D238" s="12">
        <v>15632</v>
      </c>
      <c r="E238" s="12" t="s">
        <v>738</v>
      </c>
      <c r="F238" s="15">
        <v>235.94000000000003</v>
      </c>
      <c r="G238" s="16">
        <v>235.94000000000003</v>
      </c>
      <c r="H238" s="17">
        <f t="shared" si="3"/>
        <v>1</v>
      </c>
      <c r="I238" s="19">
        <v>84.9</v>
      </c>
      <c r="J238" s="19">
        <v>151.04000000000002</v>
      </c>
    </row>
    <row r="239" spans="2:10" x14ac:dyDescent="0.25">
      <c r="B239" s="28">
        <v>15</v>
      </c>
      <c r="C239" s="11" t="s">
        <v>137</v>
      </c>
      <c r="D239" s="12">
        <v>15638</v>
      </c>
      <c r="E239" s="12" t="s">
        <v>185</v>
      </c>
      <c r="F239" s="15">
        <v>139.69999999999999</v>
      </c>
      <c r="G239" s="16">
        <v>139.69999999999999</v>
      </c>
      <c r="H239" s="17">
        <f t="shared" si="3"/>
        <v>1</v>
      </c>
      <c r="I239" s="19">
        <v>49.29</v>
      </c>
      <c r="J239" s="19">
        <v>90.41</v>
      </c>
    </row>
    <row r="240" spans="2:10" x14ac:dyDescent="0.25">
      <c r="B240" s="28">
        <v>15</v>
      </c>
      <c r="C240" s="11" t="s">
        <v>137</v>
      </c>
      <c r="D240" s="12">
        <v>15646</v>
      </c>
      <c r="E240" s="12" t="s">
        <v>186</v>
      </c>
      <c r="F240" s="15">
        <v>136.76000000000005</v>
      </c>
      <c r="G240" s="16">
        <v>136.76000000000005</v>
      </c>
      <c r="H240" s="17">
        <f t="shared" si="3"/>
        <v>1</v>
      </c>
      <c r="I240" s="19">
        <v>54.259999999999991</v>
      </c>
      <c r="J240" s="19">
        <v>82.5</v>
      </c>
    </row>
    <row r="241" spans="2:10" x14ac:dyDescent="0.25">
      <c r="B241" s="28">
        <v>15</v>
      </c>
      <c r="C241" s="11" t="s">
        <v>137</v>
      </c>
      <c r="D241" s="12">
        <v>15660</v>
      </c>
      <c r="E241" s="12" t="s">
        <v>187</v>
      </c>
      <c r="F241" s="15">
        <v>2</v>
      </c>
      <c r="G241" s="16">
        <v>2</v>
      </c>
      <c r="H241" s="17">
        <f t="shared" si="3"/>
        <v>1</v>
      </c>
      <c r="I241" s="19">
        <v>0</v>
      </c>
      <c r="J241" s="19">
        <v>2</v>
      </c>
    </row>
    <row r="242" spans="2:10" x14ac:dyDescent="0.25">
      <c r="B242" s="28">
        <v>15</v>
      </c>
      <c r="C242" s="11" t="s">
        <v>137</v>
      </c>
      <c r="D242" s="12">
        <v>15664</v>
      </c>
      <c r="E242" s="12" t="s">
        <v>188</v>
      </c>
      <c r="F242" s="15">
        <v>22.7</v>
      </c>
      <c r="G242" s="16">
        <v>22.7</v>
      </c>
      <c r="H242" s="17">
        <f t="shared" si="3"/>
        <v>1</v>
      </c>
      <c r="I242" s="19">
        <v>10.199999999999999</v>
      </c>
      <c r="J242" s="19">
        <v>12.5</v>
      </c>
    </row>
    <row r="243" spans="2:10" x14ac:dyDescent="0.25">
      <c r="B243" s="28">
        <v>15</v>
      </c>
      <c r="C243" s="11" t="s">
        <v>137</v>
      </c>
      <c r="D243" s="12">
        <v>15673</v>
      </c>
      <c r="E243" s="12" t="s">
        <v>189</v>
      </c>
      <c r="F243" s="15">
        <v>39.799999999999997</v>
      </c>
      <c r="G243" s="16">
        <v>39.799999999999997</v>
      </c>
      <c r="H243" s="17">
        <f t="shared" si="3"/>
        <v>1</v>
      </c>
      <c r="I243" s="19">
        <v>15</v>
      </c>
      <c r="J243" s="19">
        <v>24.799999999999997</v>
      </c>
    </row>
    <row r="244" spans="2:10" x14ac:dyDescent="0.25">
      <c r="B244" s="28">
        <v>15</v>
      </c>
      <c r="C244" s="11" t="s">
        <v>137</v>
      </c>
      <c r="D244" s="12">
        <v>15676</v>
      </c>
      <c r="E244" s="12" t="s">
        <v>783</v>
      </c>
      <c r="F244" s="15">
        <v>53.620000000000005</v>
      </c>
      <c r="G244" s="16">
        <v>53.620000000000005</v>
      </c>
      <c r="H244" s="17">
        <f t="shared" si="3"/>
        <v>1</v>
      </c>
      <c r="I244" s="19">
        <v>23.5</v>
      </c>
      <c r="J244" s="19">
        <v>30.12</v>
      </c>
    </row>
    <row r="245" spans="2:10" x14ac:dyDescent="0.25">
      <c r="B245" s="28">
        <v>15</v>
      </c>
      <c r="C245" s="11" t="s">
        <v>137</v>
      </c>
      <c r="D245" s="12">
        <v>15681</v>
      </c>
      <c r="E245" s="12" t="s">
        <v>784</v>
      </c>
      <c r="F245" s="15">
        <v>30.5</v>
      </c>
      <c r="G245" s="16">
        <v>30.5</v>
      </c>
      <c r="H245" s="17">
        <f t="shared" si="3"/>
        <v>1</v>
      </c>
      <c r="I245" s="19">
        <v>19</v>
      </c>
      <c r="J245" s="19">
        <v>11.5</v>
      </c>
    </row>
    <row r="246" spans="2:10" x14ac:dyDescent="0.25">
      <c r="B246" s="28">
        <v>15</v>
      </c>
      <c r="C246" s="11" t="s">
        <v>137</v>
      </c>
      <c r="D246" s="12">
        <v>15686</v>
      </c>
      <c r="E246" s="12" t="s">
        <v>190</v>
      </c>
      <c r="F246" s="15">
        <v>42.73</v>
      </c>
      <c r="G246" s="16">
        <v>42.73</v>
      </c>
      <c r="H246" s="17">
        <f t="shared" si="3"/>
        <v>1</v>
      </c>
      <c r="I246" s="19">
        <v>20.8</v>
      </c>
      <c r="J246" s="19">
        <v>21.93</v>
      </c>
    </row>
    <row r="247" spans="2:10" x14ac:dyDescent="0.25">
      <c r="B247" s="28">
        <v>15</v>
      </c>
      <c r="C247" s="11" t="s">
        <v>137</v>
      </c>
      <c r="D247" s="12">
        <v>15690</v>
      </c>
      <c r="E247" s="12" t="s">
        <v>191</v>
      </c>
      <c r="F247" s="15">
        <v>5</v>
      </c>
      <c r="G247" s="16">
        <v>5</v>
      </c>
      <c r="H247" s="17">
        <f t="shared" si="3"/>
        <v>1</v>
      </c>
      <c r="I247" s="19">
        <v>1</v>
      </c>
      <c r="J247" s="19">
        <v>4</v>
      </c>
    </row>
    <row r="248" spans="2:10" x14ac:dyDescent="0.25">
      <c r="B248" s="28">
        <v>15</v>
      </c>
      <c r="C248" s="11" t="s">
        <v>137</v>
      </c>
      <c r="D248" s="12">
        <v>15693</v>
      </c>
      <c r="E248" s="12" t="s">
        <v>785</v>
      </c>
      <c r="F248" s="15">
        <v>87.1</v>
      </c>
      <c r="G248" s="16">
        <v>86.1</v>
      </c>
      <c r="H248" s="17">
        <f t="shared" si="3"/>
        <v>0.98851894374282434</v>
      </c>
      <c r="I248" s="19">
        <v>34.6</v>
      </c>
      <c r="J248" s="19">
        <v>51.5</v>
      </c>
    </row>
    <row r="249" spans="2:10" x14ac:dyDescent="0.25">
      <c r="B249" s="28">
        <v>15</v>
      </c>
      <c r="C249" s="11" t="s">
        <v>137</v>
      </c>
      <c r="D249" s="12">
        <v>15696</v>
      </c>
      <c r="E249" s="12" t="s">
        <v>192</v>
      </c>
      <c r="F249" s="15">
        <v>63</v>
      </c>
      <c r="G249" s="16">
        <v>63</v>
      </c>
      <c r="H249" s="17">
        <f t="shared" si="3"/>
        <v>1</v>
      </c>
      <c r="I249" s="19">
        <v>25.7</v>
      </c>
      <c r="J249" s="19">
        <v>37.299999999999997</v>
      </c>
    </row>
    <row r="250" spans="2:10" x14ac:dyDescent="0.25">
      <c r="B250" s="28">
        <v>15</v>
      </c>
      <c r="C250" s="11" t="s">
        <v>137</v>
      </c>
      <c r="D250" s="12">
        <v>15740</v>
      </c>
      <c r="E250" s="12" t="s">
        <v>193</v>
      </c>
      <c r="F250" s="15">
        <v>139.9</v>
      </c>
      <c r="G250" s="16">
        <v>139.9</v>
      </c>
      <c r="H250" s="17">
        <f t="shared" si="3"/>
        <v>1</v>
      </c>
      <c r="I250" s="19">
        <v>66.37</v>
      </c>
      <c r="J250" s="19">
        <v>73.53</v>
      </c>
    </row>
    <row r="251" spans="2:10" x14ac:dyDescent="0.25">
      <c r="B251" s="28">
        <v>15</v>
      </c>
      <c r="C251" s="11" t="s">
        <v>137</v>
      </c>
      <c r="D251" s="12">
        <v>15753</v>
      </c>
      <c r="E251" s="12" t="s">
        <v>194</v>
      </c>
      <c r="F251" s="15">
        <v>25.55</v>
      </c>
      <c r="G251" s="16">
        <v>25.55</v>
      </c>
      <c r="H251" s="17">
        <f t="shared" si="3"/>
        <v>1</v>
      </c>
      <c r="I251" s="19">
        <v>5.75</v>
      </c>
      <c r="J251" s="19">
        <v>19.8</v>
      </c>
    </row>
    <row r="252" spans="2:10" x14ac:dyDescent="0.25">
      <c r="B252" s="28">
        <v>15</v>
      </c>
      <c r="C252" s="11" t="s">
        <v>137</v>
      </c>
      <c r="D252" s="12">
        <v>15755</v>
      </c>
      <c r="E252" s="12" t="s">
        <v>195</v>
      </c>
      <c r="F252" s="15">
        <v>2.9000000000000004</v>
      </c>
      <c r="G252" s="16">
        <v>2.9000000000000004</v>
      </c>
      <c r="H252" s="17">
        <f t="shared" si="3"/>
        <v>1</v>
      </c>
      <c r="I252" s="19">
        <v>0</v>
      </c>
      <c r="J252" s="19">
        <v>2.9000000000000004</v>
      </c>
    </row>
    <row r="253" spans="2:10" x14ac:dyDescent="0.25">
      <c r="B253" s="28">
        <v>15</v>
      </c>
      <c r="C253" s="11" t="s">
        <v>137</v>
      </c>
      <c r="D253" s="12">
        <v>15759</v>
      </c>
      <c r="E253" s="12" t="s">
        <v>786</v>
      </c>
      <c r="F253" s="15">
        <v>264.57</v>
      </c>
      <c r="G253" s="16">
        <v>264.57</v>
      </c>
      <c r="H253" s="17">
        <f t="shared" si="3"/>
        <v>1</v>
      </c>
      <c r="I253" s="19">
        <v>111.34</v>
      </c>
      <c r="J253" s="19">
        <v>153.23000000000002</v>
      </c>
    </row>
    <row r="254" spans="2:10" x14ac:dyDescent="0.25">
      <c r="B254" s="28">
        <v>15</v>
      </c>
      <c r="C254" s="11" t="s">
        <v>137</v>
      </c>
      <c r="D254" s="12">
        <v>15761</v>
      </c>
      <c r="E254" s="12" t="s">
        <v>196</v>
      </c>
      <c r="F254" s="15">
        <v>8.4</v>
      </c>
      <c r="G254" s="16">
        <v>8.4</v>
      </c>
      <c r="H254" s="17">
        <f t="shared" si="3"/>
        <v>1</v>
      </c>
      <c r="I254" s="19">
        <v>2.7</v>
      </c>
      <c r="J254" s="19">
        <v>5.7</v>
      </c>
    </row>
    <row r="255" spans="2:10" x14ac:dyDescent="0.25">
      <c r="B255" s="28">
        <v>15</v>
      </c>
      <c r="C255" s="11" t="s">
        <v>137</v>
      </c>
      <c r="D255" s="12">
        <v>15762</v>
      </c>
      <c r="E255" s="12" t="s">
        <v>197</v>
      </c>
      <c r="F255" s="15">
        <v>35.14</v>
      </c>
      <c r="G255" s="16">
        <v>35.14</v>
      </c>
      <c r="H255" s="17">
        <f t="shared" si="3"/>
        <v>1</v>
      </c>
      <c r="I255" s="19">
        <v>19.2</v>
      </c>
      <c r="J255" s="19">
        <v>15.940000000000001</v>
      </c>
    </row>
    <row r="256" spans="2:10" x14ac:dyDescent="0.25">
      <c r="B256" s="28">
        <v>15</v>
      </c>
      <c r="C256" s="11" t="s">
        <v>137</v>
      </c>
      <c r="D256" s="12">
        <v>15763</v>
      </c>
      <c r="E256" s="12" t="s">
        <v>198</v>
      </c>
      <c r="F256" s="15">
        <v>75.900000000000006</v>
      </c>
      <c r="G256" s="16">
        <v>72.900000000000006</v>
      </c>
      <c r="H256" s="17">
        <f t="shared" si="3"/>
        <v>0.96047430830039526</v>
      </c>
      <c r="I256" s="19">
        <v>33.1</v>
      </c>
      <c r="J256" s="19">
        <v>39.799999999999997</v>
      </c>
    </row>
    <row r="257" spans="2:10" x14ac:dyDescent="0.25">
      <c r="B257" s="28">
        <v>15</v>
      </c>
      <c r="C257" s="11" t="s">
        <v>137</v>
      </c>
      <c r="D257" s="12">
        <v>15764</v>
      </c>
      <c r="E257" s="12" t="s">
        <v>199</v>
      </c>
      <c r="F257" s="15">
        <v>116.35</v>
      </c>
      <c r="G257" s="16">
        <v>116.35</v>
      </c>
      <c r="H257" s="17">
        <f t="shared" si="3"/>
        <v>1</v>
      </c>
      <c r="I257" s="19">
        <v>43.95</v>
      </c>
      <c r="J257" s="19">
        <v>72.400000000000006</v>
      </c>
    </row>
    <row r="258" spans="2:10" x14ac:dyDescent="0.25">
      <c r="B258" s="28">
        <v>15</v>
      </c>
      <c r="C258" s="11" t="s">
        <v>137</v>
      </c>
      <c r="D258" s="12">
        <v>15776</v>
      </c>
      <c r="E258" s="12" t="s">
        <v>200</v>
      </c>
      <c r="F258" s="15">
        <v>153.69999999999999</v>
      </c>
      <c r="G258" s="16">
        <v>151.69999999999999</v>
      </c>
      <c r="H258" s="17">
        <f t="shared" si="3"/>
        <v>0.9869876382563435</v>
      </c>
      <c r="I258" s="19">
        <v>47.75</v>
      </c>
      <c r="J258" s="19">
        <v>103.95</v>
      </c>
    </row>
    <row r="259" spans="2:10" x14ac:dyDescent="0.25">
      <c r="B259" s="28">
        <v>15</v>
      </c>
      <c r="C259" s="11" t="s">
        <v>137</v>
      </c>
      <c r="D259" s="12">
        <v>15778</v>
      </c>
      <c r="E259" s="12" t="s">
        <v>201</v>
      </c>
      <c r="F259" s="15">
        <v>36</v>
      </c>
      <c r="G259" s="16">
        <v>36</v>
      </c>
      <c r="H259" s="17">
        <f t="shared" si="3"/>
        <v>1</v>
      </c>
      <c r="I259" s="19">
        <v>16.5</v>
      </c>
      <c r="J259" s="19">
        <v>19.5</v>
      </c>
    </row>
    <row r="260" spans="2:10" x14ac:dyDescent="0.25">
      <c r="B260" s="28">
        <v>15</v>
      </c>
      <c r="C260" s="11" t="s">
        <v>137</v>
      </c>
      <c r="D260" s="12">
        <v>15790</v>
      </c>
      <c r="E260" s="12" t="s">
        <v>787</v>
      </c>
      <c r="F260" s="15">
        <v>13.25</v>
      </c>
      <c r="G260" s="16">
        <v>13.25</v>
      </c>
      <c r="H260" s="17">
        <f t="shared" si="3"/>
        <v>1</v>
      </c>
      <c r="I260" s="19">
        <v>6.75</v>
      </c>
      <c r="J260" s="19">
        <v>6.5</v>
      </c>
    </row>
    <row r="261" spans="2:10" x14ac:dyDescent="0.25">
      <c r="B261" s="28">
        <v>15</v>
      </c>
      <c r="C261" s="11" t="s">
        <v>137</v>
      </c>
      <c r="D261" s="12">
        <v>15798</v>
      </c>
      <c r="E261" s="12" t="s">
        <v>788</v>
      </c>
      <c r="F261" s="15">
        <v>29.1</v>
      </c>
      <c r="G261" s="16">
        <v>29.1</v>
      </c>
      <c r="H261" s="17">
        <f t="shared" si="3"/>
        <v>1</v>
      </c>
      <c r="I261" s="19">
        <v>5.7</v>
      </c>
      <c r="J261" s="19">
        <v>23.4</v>
      </c>
    </row>
    <row r="262" spans="2:10" x14ac:dyDescent="0.25">
      <c r="B262" s="28">
        <v>15</v>
      </c>
      <c r="C262" s="11" t="s">
        <v>137</v>
      </c>
      <c r="D262" s="12">
        <v>15804</v>
      </c>
      <c r="E262" s="12" t="s">
        <v>202</v>
      </c>
      <c r="F262" s="15">
        <v>68.52</v>
      </c>
      <c r="G262" s="16">
        <v>67.52</v>
      </c>
      <c r="H262" s="17">
        <f t="shared" si="3"/>
        <v>0.98540572095738466</v>
      </c>
      <c r="I262" s="19">
        <v>24.9</v>
      </c>
      <c r="J262" s="19">
        <v>42.620000000000005</v>
      </c>
    </row>
    <row r="263" spans="2:10" x14ac:dyDescent="0.25">
      <c r="B263" s="28">
        <v>15</v>
      </c>
      <c r="C263" s="11" t="s">
        <v>137</v>
      </c>
      <c r="D263" s="12">
        <v>15806</v>
      </c>
      <c r="E263" s="12" t="s">
        <v>203</v>
      </c>
      <c r="F263" s="15">
        <v>167.75</v>
      </c>
      <c r="G263" s="16">
        <v>167.75</v>
      </c>
      <c r="H263" s="17">
        <f t="shared" si="3"/>
        <v>1</v>
      </c>
      <c r="I263" s="19">
        <v>78.75</v>
      </c>
      <c r="J263" s="19">
        <v>89</v>
      </c>
    </row>
    <row r="264" spans="2:10" x14ac:dyDescent="0.25">
      <c r="B264" s="28">
        <v>15</v>
      </c>
      <c r="C264" s="11" t="s">
        <v>137</v>
      </c>
      <c r="D264" s="12">
        <v>15808</v>
      </c>
      <c r="E264" s="12" t="s">
        <v>789</v>
      </c>
      <c r="F264" s="15">
        <v>48.32</v>
      </c>
      <c r="G264" s="16">
        <v>48.32</v>
      </c>
      <c r="H264" s="17">
        <f t="shared" si="3"/>
        <v>1</v>
      </c>
      <c r="I264" s="19">
        <v>12.55</v>
      </c>
      <c r="J264" s="19">
        <v>35.769999999999996</v>
      </c>
    </row>
    <row r="265" spans="2:10" x14ac:dyDescent="0.25">
      <c r="B265" s="28">
        <v>15</v>
      </c>
      <c r="C265" s="11" t="s">
        <v>137</v>
      </c>
      <c r="D265" s="12">
        <v>15810</v>
      </c>
      <c r="E265" s="12" t="s">
        <v>204</v>
      </c>
      <c r="F265" s="15">
        <v>124.1</v>
      </c>
      <c r="G265" s="16">
        <v>124.1</v>
      </c>
      <c r="H265" s="17">
        <f t="shared" si="3"/>
        <v>1</v>
      </c>
      <c r="I265" s="19">
        <v>49.8</v>
      </c>
      <c r="J265" s="19">
        <v>74.3</v>
      </c>
    </row>
    <row r="266" spans="2:10" x14ac:dyDescent="0.25">
      <c r="B266" s="28">
        <v>15</v>
      </c>
      <c r="C266" s="11" t="s">
        <v>137</v>
      </c>
      <c r="D266" s="12">
        <v>15814</v>
      </c>
      <c r="E266" s="12" t="s">
        <v>205</v>
      </c>
      <c r="F266" s="15">
        <v>134.26999999999998</v>
      </c>
      <c r="G266" s="16">
        <v>134.26999999999998</v>
      </c>
      <c r="H266" s="17">
        <f t="shared" si="3"/>
        <v>1</v>
      </c>
      <c r="I266" s="19">
        <v>54.97</v>
      </c>
      <c r="J266" s="19">
        <v>79.3</v>
      </c>
    </row>
    <row r="267" spans="2:10" x14ac:dyDescent="0.25">
      <c r="B267" s="28">
        <v>15</v>
      </c>
      <c r="C267" s="11" t="s">
        <v>137</v>
      </c>
      <c r="D267" s="12">
        <v>15816</v>
      </c>
      <c r="E267" s="12" t="s">
        <v>790</v>
      </c>
      <c r="F267" s="15">
        <v>14</v>
      </c>
      <c r="G267" s="16">
        <v>14</v>
      </c>
      <c r="H267" s="17">
        <f t="shared" si="3"/>
        <v>1</v>
      </c>
      <c r="I267" s="19">
        <v>1.5</v>
      </c>
      <c r="J267" s="19">
        <v>12.5</v>
      </c>
    </row>
    <row r="268" spans="2:10" x14ac:dyDescent="0.25">
      <c r="B268" s="28">
        <v>15</v>
      </c>
      <c r="C268" s="11" t="s">
        <v>137</v>
      </c>
      <c r="D268" s="12">
        <v>15820</v>
      </c>
      <c r="E268" s="12" t="s">
        <v>791</v>
      </c>
      <c r="F268" s="15">
        <v>16.25</v>
      </c>
      <c r="G268" s="16">
        <v>16.25</v>
      </c>
      <c r="H268" s="17">
        <f t="shared" si="3"/>
        <v>1</v>
      </c>
      <c r="I268" s="19">
        <v>8</v>
      </c>
      <c r="J268" s="19">
        <v>8.25</v>
      </c>
    </row>
    <row r="269" spans="2:10" x14ac:dyDescent="0.25">
      <c r="B269" s="28">
        <v>15</v>
      </c>
      <c r="C269" s="11" t="s">
        <v>137</v>
      </c>
      <c r="D269" s="12">
        <v>15822</v>
      </c>
      <c r="E269" s="12" t="s">
        <v>206</v>
      </c>
      <c r="F269" s="15">
        <v>156.24</v>
      </c>
      <c r="G269" s="16">
        <v>156.24</v>
      </c>
      <c r="H269" s="17">
        <f t="shared" ref="H269:H332" si="4">+IFERROR(G269/F269,0)</f>
        <v>1</v>
      </c>
      <c r="I269" s="19">
        <v>48.82</v>
      </c>
      <c r="J269" s="19">
        <v>107.42</v>
      </c>
    </row>
    <row r="270" spans="2:10" x14ac:dyDescent="0.25">
      <c r="B270" s="28">
        <v>15</v>
      </c>
      <c r="C270" s="11" t="s">
        <v>137</v>
      </c>
      <c r="D270" s="12">
        <v>15832</v>
      </c>
      <c r="E270" s="12" t="s">
        <v>792</v>
      </c>
      <c r="F270" s="15">
        <v>30.5</v>
      </c>
      <c r="G270" s="16">
        <v>30.5</v>
      </c>
      <c r="H270" s="17">
        <f t="shared" si="4"/>
        <v>1</v>
      </c>
      <c r="I270" s="19">
        <v>15.5</v>
      </c>
      <c r="J270" s="19">
        <v>15</v>
      </c>
    </row>
    <row r="271" spans="2:10" x14ac:dyDescent="0.25">
      <c r="B271" s="28">
        <v>15</v>
      </c>
      <c r="C271" s="11" t="s">
        <v>137</v>
      </c>
      <c r="D271" s="12">
        <v>15835</v>
      </c>
      <c r="E271" s="12" t="s">
        <v>207</v>
      </c>
      <c r="F271" s="15">
        <v>94.19</v>
      </c>
      <c r="G271" s="16">
        <v>94.19</v>
      </c>
      <c r="H271" s="17">
        <f t="shared" si="4"/>
        <v>1</v>
      </c>
      <c r="I271" s="19">
        <v>16.8</v>
      </c>
      <c r="J271" s="19">
        <v>77.39</v>
      </c>
    </row>
    <row r="272" spans="2:10" x14ac:dyDescent="0.25">
      <c r="B272" s="28">
        <v>15</v>
      </c>
      <c r="C272" s="11" t="s">
        <v>137</v>
      </c>
      <c r="D272" s="12">
        <v>15837</v>
      </c>
      <c r="E272" s="12" t="s">
        <v>793</v>
      </c>
      <c r="F272" s="15">
        <v>119.83</v>
      </c>
      <c r="G272" s="16">
        <v>119.83</v>
      </c>
      <c r="H272" s="17">
        <f t="shared" si="4"/>
        <v>1</v>
      </c>
      <c r="I272" s="19">
        <v>27.3</v>
      </c>
      <c r="J272" s="19">
        <v>92.53</v>
      </c>
    </row>
    <row r="273" spans="2:10" x14ac:dyDescent="0.25">
      <c r="B273" s="28">
        <v>15</v>
      </c>
      <c r="C273" s="11" t="s">
        <v>137</v>
      </c>
      <c r="D273" s="12">
        <v>15839</v>
      </c>
      <c r="E273" s="12" t="s">
        <v>208</v>
      </c>
      <c r="F273" s="15">
        <v>40.200000000000003</v>
      </c>
      <c r="G273" s="16">
        <v>40.200000000000003</v>
      </c>
      <c r="H273" s="17">
        <f t="shared" si="4"/>
        <v>1</v>
      </c>
      <c r="I273" s="19">
        <v>16.7</v>
      </c>
      <c r="J273" s="19">
        <v>23.5</v>
      </c>
    </row>
    <row r="274" spans="2:10" x14ac:dyDescent="0.25">
      <c r="B274" s="28">
        <v>15</v>
      </c>
      <c r="C274" s="11" t="s">
        <v>137</v>
      </c>
      <c r="D274" s="12">
        <v>15842</v>
      </c>
      <c r="E274" s="12" t="s">
        <v>209</v>
      </c>
      <c r="F274" s="15">
        <v>204.02000000000007</v>
      </c>
      <c r="G274" s="16">
        <v>201.02000000000007</v>
      </c>
      <c r="H274" s="17">
        <f t="shared" si="4"/>
        <v>0.98529555925889623</v>
      </c>
      <c r="I274" s="19">
        <v>59.83</v>
      </c>
      <c r="J274" s="19">
        <v>141.19</v>
      </c>
    </row>
    <row r="275" spans="2:10" x14ac:dyDescent="0.25">
      <c r="B275" s="28">
        <v>15</v>
      </c>
      <c r="C275" s="11" t="s">
        <v>137</v>
      </c>
      <c r="D275" s="12">
        <v>15861</v>
      </c>
      <c r="E275" s="12" t="s">
        <v>210</v>
      </c>
      <c r="F275" s="15">
        <v>275.81</v>
      </c>
      <c r="G275" s="16">
        <v>271.81</v>
      </c>
      <c r="H275" s="17">
        <f t="shared" si="4"/>
        <v>0.98549726260831727</v>
      </c>
      <c r="I275" s="19">
        <v>125.57</v>
      </c>
      <c r="J275" s="19">
        <v>146.24</v>
      </c>
    </row>
    <row r="276" spans="2:10" x14ac:dyDescent="0.25">
      <c r="B276" s="28">
        <v>15</v>
      </c>
      <c r="C276" s="11" t="s">
        <v>137</v>
      </c>
      <c r="D276" s="12">
        <v>15879</v>
      </c>
      <c r="E276" s="12" t="s">
        <v>211</v>
      </c>
      <c r="F276" s="15">
        <v>70.400000000000006</v>
      </c>
      <c r="G276" s="16">
        <v>70.400000000000006</v>
      </c>
      <c r="H276" s="17">
        <f t="shared" si="4"/>
        <v>1</v>
      </c>
      <c r="I276" s="19">
        <v>31.5</v>
      </c>
      <c r="J276" s="19">
        <v>38.9</v>
      </c>
    </row>
    <row r="277" spans="2:10" x14ac:dyDescent="0.25">
      <c r="B277" s="28">
        <v>15</v>
      </c>
      <c r="C277" s="11" t="s">
        <v>137</v>
      </c>
      <c r="D277" s="12">
        <v>15897</v>
      </c>
      <c r="E277" s="12" t="s">
        <v>212</v>
      </c>
      <c r="F277" s="15">
        <v>8.48</v>
      </c>
      <c r="G277" s="16">
        <v>8.48</v>
      </c>
      <c r="H277" s="17">
        <f t="shared" si="4"/>
        <v>1</v>
      </c>
      <c r="I277" s="19">
        <v>2</v>
      </c>
      <c r="J277" s="19">
        <v>6.48</v>
      </c>
    </row>
    <row r="278" spans="2:10" x14ac:dyDescent="0.25">
      <c r="B278" s="28">
        <v>17</v>
      </c>
      <c r="C278" s="11" t="s">
        <v>145</v>
      </c>
      <c r="D278" s="12">
        <v>17001</v>
      </c>
      <c r="E278" s="12" t="s">
        <v>213</v>
      </c>
      <c r="F278" s="15">
        <v>57.640000000000008</v>
      </c>
      <c r="G278" s="16">
        <v>53.51</v>
      </c>
      <c r="H278" s="17">
        <f t="shared" si="4"/>
        <v>0.92834836918806374</v>
      </c>
      <c r="I278" s="19">
        <v>24.39</v>
      </c>
      <c r="J278" s="19">
        <v>29.12</v>
      </c>
    </row>
    <row r="279" spans="2:10" x14ac:dyDescent="0.25">
      <c r="B279" s="28">
        <v>17</v>
      </c>
      <c r="C279" s="11" t="s">
        <v>145</v>
      </c>
      <c r="D279" s="12">
        <v>17013</v>
      </c>
      <c r="E279" s="12" t="s">
        <v>214</v>
      </c>
      <c r="F279" s="15">
        <v>3463.2900000000022</v>
      </c>
      <c r="G279" s="16">
        <v>2712.4300000000026</v>
      </c>
      <c r="H279" s="17">
        <f t="shared" si="4"/>
        <v>0.78319459242512202</v>
      </c>
      <c r="I279" s="19">
        <v>900.23999999999967</v>
      </c>
      <c r="J279" s="19">
        <v>1812.1900000000007</v>
      </c>
    </row>
    <row r="280" spans="2:10" x14ac:dyDescent="0.25">
      <c r="B280" s="28">
        <v>17</v>
      </c>
      <c r="C280" s="11" t="s">
        <v>145</v>
      </c>
      <c r="D280" s="12">
        <v>17042</v>
      </c>
      <c r="E280" s="12" t="s">
        <v>215</v>
      </c>
      <c r="F280" s="15">
        <v>1467.8599999999985</v>
      </c>
      <c r="G280" s="16">
        <v>1171.3599999999992</v>
      </c>
      <c r="H280" s="17">
        <f t="shared" si="4"/>
        <v>0.79800525935715971</v>
      </c>
      <c r="I280" s="19">
        <v>388.13</v>
      </c>
      <c r="J280" s="19">
        <v>783.23000000000047</v>
      </c>
    </row>
    <row r="281" spans="2:10" x14ac:dyDescent="0.25">
      <c r="B281" s="28">
        <v>17</v>
      </c>
      <c r="C281" s="11" t="s">
        <v>145</v>
      </c>
      <c r="D281" s="12">
        <v>17050</v>
      </c>
      <c r="E281" s="12" t="s">
        <v>216</v>
      </c>
      <c r="F281" s="15">
        <v>578.4200000000003</v>
      </c>
      <c r="G281" s="16">
        <v>569.47000000000014</v>
      </c>
      <c r="H281" s="17">
        <f t="shared" si="4"/>
        <v>0.98452681442550372</v>
      </c>
      <c r="I281" s="19">
        <v>133.9</v>
      </c>
      <c r="J281" s="19">
        <v>435.57000000000022</v>
      </c>
    </row>
    <row r="282" spans="2:10" x14ac:dyDescent="0.25">
      <c r="B282" s="28">
        <v>17</v>
      </c>
      <c r="C282" s="11" t="s">
        <v>145</v>
      </c>
      <c r="D282" s="12">
        <v>17088</v>
      </c>
      <c r="E282" s="12" t="s">
        <v>880</v>
      </c>
      <c r="F282" s="15">
        <v>168.92000000000007</v>
      </c>
      <c r="G282" s="16">
        <v>168.92000000000007</v>
      </c>
      <c r="H282" s="17">
        <f t="shared" si="4"/>
        <v>1</v>
      </c>
      <c r="I282" s="19">
        <v>78.04000000000002</v>
      </c>
      <c r="J282" s="19">
        <v>90.879999999999953</v>
      </c>
    </row>
    <row r="283" spans="2:10" x14ac:dyDescent="0.25">
      <c r="B283" s="28">
        <v>17</v>
      </c>
      <c r="C283" s="11" t="s">
        <v>145</v>
      </c>
      <c r="D283" s="12">
        <v>17174</v>
      </c>
      <c r="E283" s="12" t="s">
        <v>881</v>
      </c>
      <c r="F283" s="15">
        <v>9.4799999999999986</v>
      </c>
      <c r="G283" s="16">
        <v>9.4799999999999986</v>
      </c>
      <c r="H283" s="17">
        <f t="shared" si="4"/>
        <v>1</v>
      </c>
      <c r="I283" s="19">
        <v>0</v>
      </c>
      <c r="J283" s="19">
        <v>9.4799999999999986</v>
      </c>
    </row>
    <row r="284" spans="2:10" x14ac:dyDescent="0.25">
      <c r="B284" s="28">
        <v>17</v>
      </c>
      <c r="C284" s="11" t="s">
        <v>145</v>
      </c>
      <c r="D284" s="12">
        <v>17272</v>
      </c>
      <c r="E284" s="12" t="s">
        <v>794</v>
      </c>
      <c r="F284" s="15">
        <v>640.8100000000004</v>
      </c>
      <c r="G284" s="16">
        <v>559.3000000000003</v>
      </c>
      <c r="H284" s="17">
        <f t="shared" si="4"/>
        <v>0.8728016104617593</v>
      </c>
      <c r="I284" s="19">
        <v>182.24</v>
      </c>
      <c r="J284" s="19">
        <v>377.06000000000029</v>
      </c>
    </row>
    <row r="285" spans="2:10" x14ac:dyDescent="0.25">
      <c r="B285" s="28">
        <v>17</v>
      </c>
      <c r="C285" s="11" t="s">
        <v>145</v>
      </c>
      <c r="D285" s="12">
        <v>17380</v>
      </c>
      <c r="E285" s="12" t="s">
        <v>882</v>
      </c>
      <c r="F285" s="15">
        <v>48</v>
      </c>
      <c r="G285" s="16">
        <v>48</v>
      </c>
      <c r="H285" s="17">
        <f t="shared" si="4"/>
        <v>1</v>
      </c>
      <c r="I285" s="19">
        <v>2</v>
      </c>
      <c r="J285" s="19">
        <v>46</v>
      </c>
    </row>
    <row r="286" spans="2:10" x14ac:dyDescent="0.25">
      <c r="B286" s="28">
        <v>17</v>
      </c>
      <c r="C286" s="11" t="s">
        <v>145</v>
      </c>
      <c r="D286" s="12">
        <v>17388</v>
      </c>
      <c r="E286" s="12" t="s">
        <v>217</v>
      </c>
      <c r="F286" s="15">
        <v>603.40999999999985</v>
      </c>
      <c r="G286" s="16">
        <v>565.87999999999977</v>
      </c>
      <c r="H286" s="17">
        <f t="shared" si="4"/>
        <v>0.93780348353524123</v>
      </c>
      <c r="I286" s="19">
        <v>210.76</v>
      </c>
      <c r="J286" s="19">
        <v>355.11999999999978</v>
      </c>
    </row>
    <row r="287" spans="2:10" x14ac:dyDescent="0.25">
      <c r="B287" s="28">
        <v>17</v>
      </c>
      <c r="C287" s="11" t="s">
        <v>145</v>
      </c>
      <c r="D287" s="12">
        <v>17433</v>
      </c>
      <c r="E287" s="12" t="s">
        <v>218</v>
      </c>
      <c r="F287" s="15">
        <v>977.15999999999974</v>
      </c>
      <c r="G287" s="16">
        <v>861.75999999999976</v>
      </c>
      <c r="H287" s="17">
        <f t="shared" si="4"/>
        <v>0.88190265667853784</v>
      </c>
      <c r="I287" s="19">
        <v>172.07999999999996</v>
      </c>
      <c r="J287" s="19">
        <v>689.68</v>
      </c>
    </row>
    <row r="288" spans="2:10" x14ac:dyDescent="0.25">
      <c r="B288" s="28">
        <v>17</v>
      </c>
      <c r="C288" s="11" t="s">
        <v>145</v>
      </c>
      <c r="D288" s="12">
        <v>17442</v>
      </c>
      <c r="E288" s="12" t="s">
        <v>219</v>
      </c>
      <c r="F288" s="15">
        <v>178.06000000000003</v>
      </c>
      <c r="G288" s="16">
        <v>167.5</v>
      </c>
      <c r="H288" s="17">
        <f t="shared" si="4"/>
        <v>0.94069414803998641</v>
      </c>
      <c r="I288" s="19">
        <v>33.819999999999993</v>
      </c>
      <c r="J288" s="19">
        <v>133.68</v>
      </c>
    </row>
    <row r="289" spans="2:10" x14ac:dyDescent="0.25">
      <c r="B289" s="28">
        <v>17</v>
      </c>
      <c r="C289" s="11" t="s">
        <v>145</v>
      </c>
      <c r="D289" s="12">
        <v>17444</v>
      </c>
      <c r="E289" s="12" t="s">
        <v>220</v>
      </c>
      <c r="F289" s="15">
        <v>880.99999999999977</v>
      </c>
      <c r="G289" s="16">
        <v>875.77999999999975</v>
      </c>
      <c r="H289" s="17">
        <f t="shared" si="4"/>
        <v>0.99407491486946653</v>
      </c>
      <c r="I289" s="19">
        <v>162.09000000000003</v>
      </c>
      <c r="J289" s="19">
        <v>713.69</v>
      </c>
    </row>
    <row r="290" spans="2:10" x14ac:dyDescent="0.25">
      <c r="B290" s="28">
        <v>17</v>
      </c>
      <c r="C290" s="11" t="s">
        <v>145</v>
      </c>
      <c r="D290" s="12">
        <v>17486</v>
      </c>
      <c r="E290" s="12" t="s">
        <v>221</v>
      </c>
      <c r="F290" s="15">
        <v>871.76</v>
      </c>
      <c r="G290" s="16">
        <v>681.14999999999952</v>
      </c>
      <c r="H290" s="17">
        <f t="shared" si="4"/>
        <v>0.78135037166192478</v>
      </c>
      <c r="I290" s="19">
        <v>169.79</v>
      </c>
      <c r="J290" s="19">
        <v>511.35999999999996</v>
      </c>
    </row>
    <row r="291" spans="2:10" x14ac:dyDescent="0.25">
      <c r="B291" s="28">
        <v>17</v>
      </c>
      <c r="C291" s="11" t="s">
        <v>145</v>
      </c>
      <c r="D291" s="12">
        <v>17495</v>
      </c>
      <c r="E291" s="12" t="s">
        <v>883</v>
      </c>
      <c r="F291" s="15">
        <v>63.300000000000004</v>
      </c>
      <c r="G291" s="16">
        <v>63.300000000000004</v>
      </c>
      <c r="H291" s="17">
        <f t="shared" si="4"/>
        <v>1</v>
      </c>
      <c r="I291" s="19">
        <v>18.299999999999997</v>
      </c>
      <c r="J291" s="19">
        <v>45</v>
      </c>
    </row>
    <row r="292" spans="2:10" x14ac:dyDescent="0.25">
      <c r="B292" s="28">
        <v>17</v>
      </c>
      <c r="C292" s="11" t="s">
        <v>145</v>
      </c>
      <c r="D292" s="12">
        <v>17513</v>
      </c>
      <c r="E292" s="12" t="s">
        <v>222</v>
      </c>
      <c r="F292" s="15">
        <v>2528.5899999999947</v>
      </c>
      <c r="G292" s="16">
        <v>2035.0899999999983</v>
      </c>
      <c r="H292" s="17">
        <f t="shared" si="4"/>
        <v>0.80483194191229201</v>
      </c>
      <c r="I292" s="19">
        <v>527.77000000000021</v>
      </c>
      <c r="J292" s="19">
        <v>1507.3199999999993</v>
      </c>
    </row>
    <row r="293" spans="2:10" x14ac:dyDescent="0.25">
      <c r="B293" s="28">
        <v>17</v>
      </c>
      <c r="C293" s="11" t="s">
        <v>145</v>
      </c>
      <c r="D293" s="12">
        <v>17524</v>
      </c>
      <c r="E293" s="12" t="s">
        <v>223</v>
      </c>
      <c r="F293" s="15">
        <v>10.69</v>
      </c>
      <c r="G293" s="16">
        <v>10.69</v>
      </c>
      <c r="H293" s="17">
        <f t="shared" si="4"/>
        <v>1</v>
      </c>
      <c r="I293" s="19">
        <v>0.85</v>
      </c>
      <c r="J293" s="19">
        <v>9.84</v>
      </c>
    </row>
    <row r="294" spans="2:10" x14ac:dyDescent="0.25">
      <c r="B294" s="28">
        <v>17</v>
      </c>
      <c r="C294" s="11" t="s">
        <v>145</v>
      </c>
      <c r="D294" s="12">
        <v>17541</v>
      </c>
      <c r="E294" s="12" t="s">
        <v>224</v>
      </c>
      <c r="F294" s="15">
        <v>1113.400000000001</v>
      </c>
      <c r="G294" s="16">
        <v>1091.8200000000011</v>
      </c>
      <c r="H294" s="17">
        <f t="shared" si="4"/>
        <v>0.98061792707023543</v>
      </c>
      <c r="I294" s="19">
        <v>186.78999999999991</v>
      </c>
      <c r="J294" s="19">
        <v>905.03000000000009</v>
      </c>
    </row>
    <row r="295" spans="2:10" x14ac:dyDescent="0.25">
      <c r="B295" s="28">
        <v>17</v>
      </c>
      <c r="C295" s="11" t="s">
        <v>145</v>
      </c>
      <c r="D295" s="12">
        <v>17614</v>
      </c>
      <c r="E295" s="12" t="s">
        <v>225</v>
      </c>
      <c r="F295" s="15">
        <v>2004.0000000000009</v>
      </c>
      <c r="G295" s="16">
        <v>1912.7900000000011</v>
      </c>
      <c r="H295" s="17">
        <f t="shared" si="4"/>
        <v>0.95448602794411186</v>
      </c>
      <c r="I295" s="19">
        <v>459.88999999999993</v>
      </c>
      <c r="J295" s="19">
        <v>1452.9000000000005</v>
      </c>
    </row>
    <row r="296" spans="2:10" x14ac:dyDescent="0.25">
      <c r="B296" s="28">
        <v>17</v>
      </c>
      <c r="C296" s="11" t="s">
        <v>145</v>
      </c>
      <c r="D296" s="12">
        <v>17616</v>
      </c>
      <c r="E296" s="12" t="s">
        <v>226</v>
      </c>
      <c r="F296" s="15">
        <v>733.27999999999975</v>
      </c>
      <c r="G296" s="16">
        <v>540.08000000000015</v>
      </c>
      <c r="H296" s="17">
        <f t="shared" si="4"/>
        <v>0.73652629282129656</v>
      </c>
      <c r="I296" s="19">
        <v>216.59000000000006</v>
      </c>
      <c r="J296" s="19">
        <v>323.4899999999999</v>
      </c>
    </row>
    <row r="297" spans="2:10" x14ac:dyDescent="0.25">
      <c r="B297" s="28">
        <v>17</v>
      </c>
      <c r="C297" s="11" t="s">
        <v>145</v>
      </c>
      <c r="D297" s="12">
        <v>17653</v>
      </c>
      <c r="E297" s="12" t="s">
        <v>227</v>
      </c>
      <c r="F297" s="15">
        <v>843.50000000000023</v>
      </c>
      <c r="G297" s="16">
        <v>757.52000000000021</v>
      </c>
      <c r="H297" s="17">
        <f t="shared" si="4"/>
        <v>0.89806757557794903</v>
      </c>
      <c r="I297" s="19">
        <v>231.59999999999994</v>
      </c>
      <c r="J297" s="19">
        <v>525.91999999999985</v>
      </c>
    </row>
    <row r="298" spans="2:10" x14ac:dyDescent="0.25">
      <c r="B298" s="28">
        <v>17</v>
      </c>
      <c r="C298" s="11" t="s">
        <v>145</v>
      </c>
      <c r="D298" s="12">
        <v>17662</v>
      </c>
      <c r="E298" s="12" t="s">
        <v>228</v>
      </c>
      <c r="F298" s="15">
        <v>148.01999999999998</v>
      </c>
      <c r="G298" s="16">
        <v>148.01999999999998</v>
      </c>
      <c r="H298" s="17">
        <f t="shared" si="4"/>
        <v>1</v>
      </c>
      <c r="I298" s="19">
        <v>25.099999999999998</v>
      </c>
      <c r="J298" s="19">
        <v>122.91999999999999</v>
      </c>
    </row>
    <row r="299" spans="2:10" x14ac:dyDescent="0.25">
      <c r="B299" s="28">
        <v>17</v>
      </c>
      <c r="C299" s="11" t="s">
        <v>145</v>
      </c>
      <c r="D299" s="12">
        <v>17665</v>
      </c>
      <c r="E299" s="12" t="s">
        <v>229</v>
      </c>
      <c r="F299" s="15">
        <v>116.39</v>
      </c>
      <c r="G299" s="16">
        <v>116.39</v>
      </c>
      <c r="H299" s="17">
        <f t="shared" si="4"/>
        <v>1</v>
      </c>
      <c r="I299" s="19">
        <v>88.92</v>
      </c>
      <c r="J299" s="19">
        <v>27.47</v>
      </c>
    </row>
    <row r="300" spans="2:10" x14ac:dyDescent="0.25">
      <c r="B300" s="28">
        <v>17</v>
      </c>
      <c r="C300" s="11" t="s">
        <v>145</v>
      </c>
      <c r="D300" s="12">
        <v>17777</v>
      </c>
      <c r="E300" s="12" t="s">
        <v>795</v>
      </c>
      <c r="F300" s="15">
        <v>1016.2400000000002</v>
      </c>
      <c r="G300" s="16">
        <v>943.13999999999976</v>
      </c>
      <c r="H300" s="17">
        <f t="shared" si="4"/>
        <v>0.92806817287254939</v>
      </c>
      <c r="I300" s="19">
        <v>267.03999999999985</v>
      </c>
      <c r="J300" s="19">
        <v>676.09999999999991</v>
      </c>
    </row>
    <row r="301" spans="2:10" x14ac:dyDescent="0.25">
      <c r="B301" s="28">
        <v>17</v>
      </c>
      <c r="C301" s="11" t="s">
        <v>145</v>
      </c>
      <c r="D301" s="12">
        <v>17867</v>
      </c>
      <c r="E301" s="12" t="s">
        <v>230</v>
      </c>
      <c r="F301" s="15">
        <v>113.7</v>
      </c>
      <c r="G301" s="16">
        <v>113.7</v>
      </c>
      <c r="H301" s="17">
        <f t="shared" si="4"/>
        <v>1</v>
      </c>
      <c r="I301" s="19">
        <v>44.84</v>
      </c>
      <c r="J301" s="19">
        <v>68.859999999999985</v>
      </c>
    </row>
    <row r="302" spans="2:10" x14ac:dyDescent="0.25">
      <c r="B302" s="28">
        <v>17</v>
      </c>
      <c r="C302" s="11" t="s">
        <v>145</v>
      </c>
      <c r="D302" s="12">
        <v>17873</v>
      </c>
      <c r="E302" s="12" t="s">
        <v>231</v>
      </c>
      <c r="F302" s="15">
        <v>48.400000000000006</v>
      </c>
      <c r="G302" s="16">
        <v>6.2</v>
      </c>
      <c r="H302" s="17">
        <f t="shared" si="4"/>
        <v>0.128099173553719</v>
      </c>
      <c r="I302" s="19">
        <v>0.2</v>
      </c>
      <c r="J302" s="19">
        <v>6</v>
      </c>
    </row>
    <row r="303" spans="2:10" x14ac:dyDescent="0.25">
      <c r="B303" s="28">
        <v>17</v>
      </c>
      <c r="C303" s="11" t="s">
        <v>145</v>
      </c>
      <c r="D303" s="12">
        <v>17877</v>
      </c>
      <c r="E303" s="12" t="s">
        <v>884</v>
      </c>
      <c r="F303" s="15">
        <v>44.600000000000009</v>
      </c>
      <c r="G303" s="16">
        <v>44.600000000000009</v>
      </c>
      <c r="H303" s="17">
        <f t="shared" si="4"/>
        <v>1</v>
      </c>
      <c r="I303" s="19">
        <v>18.490000000000002</v>
      </c>
      <c r="J303" s="19">
        <v>26.110000000000007</v>
      </c>
    </row>
    <row r="304" spans="2:10" x14ac:dyDescent="0.25">
      <c r="B304" s="28">
        <v>18</v>
      </c>
      <c r="C304" s="11" t="s">
        <v>232</v>
      </c>
      <c r="D304" s="12">
        <v>18001</v>
      </c>
      <c r="E304" s="12" t="s">
        <v>233</v>
      </c>
      <c r="F304" s="15">
        <v>16.8</v>
      </c>
      <c r="G304" s="16">
        <v>16.8</v>
      </c>
      <c r="H304" s="17">
        <f t="shared" si="4"/>
        <v>1</v>
      </c>
      <c r="I304" s="19">
        <v>0</v>
      </c>
      <c r="J304" s="19">
        <v>16.8</v>
      </c>
    </row>
    <row r="305" spans="2:10" x14ac:dyDescent="0.25">
      <c r="B305" s="28">
        <v>18</v>
      </c>
      <c r="C305" s="11" t="s">
        <v>232</v>
      </c>
      <c r="D305" s="12">
        <v>18029</v>
      </c>
      <c r="E305" s="12" t="s">
        <v>234</v>
      </c>
      <c r="F305" s="15">
        <v>5.5</v>
      </c>
      <c r="G305" s="16">
        <v>5.5</v>
      </c>
      <c r="H305" s="17">
        <f t="shared" si="4"/>
        <v>1</v>
      </c>
      <c r="I305" s="19">
        <v>0</v>
      </c>
      <c r="J305" s="19">
        <v>5.5</v>
      </c>
    </row>
    <row r="306" spans="2:10" x14ac:dyDescent="0.25">
      <c r="B306" s="28">
        <v>18</v>
      </c>
      <c r="C306" s="11" t="s">
        <v>232</v>
      </c>
      <c r="D306" s="12">
        <v>18094</v>
      </c>
      <c r="E306" s="12" t="s">
        <v>235</v>
      </c>
      <c r="F306" s="15">
        <v>23.1</v>
      </c>
      <c r="G306" s="16">
        <v>23.1</v>
      </c>
      <c r="H306" s="17">
        <f t="shared" si="4"/>
        <v>1</v>
      </c>
      <c r="I306" s="19">
        <v>21.6</v>
      </c>
      <c r="J306" s="19">
        <v>1.5</v>
      </c>
    </row>
    <row r="307" spans="2:10" x14ac:dyDescent="0.25">
      <c r="B307" s="28">
        <v>18</v>
      </c>
      <c r="C307" s="11" t="s">
        <v>232</v>
      </c>
      <c r="D307" s="12">
        <v>18150</v>
      </c>
      <c r="E307" s="12" t="s">
        <v>918</v>
      </c>
      <c r="F307" s="15">
        <v>34.33</v>
      </c>
      <c r="G307" s="16">
        <v>34.33</v>
      </c>
      <c r="H307" s="17">
        <f t="shared" si="4"/>
        <v>1</v>
      </c>
      <c r="I307" s="19">
        <v>13.33</v>
      </c>
      <c r="J307" s="19">
        <v>21</v>
      </c>
    </row>
    <row r="308" spans="2:10" x14ac:dyDescent="0.25">
      <c r="B308" s="28">
        <v>18</v>
      </c>
      <c r="C308" s="11" t="s">
        <v>232</v>
      </c>
      <c r="D308" s="12">
        <v>18256</v>
      </c>
      <c r="E308" s="12" t="s">
        <v>236</v>
      </c>
      <c r="F308" s="15">
        <v>5.15</v>
      </c>
      <c r="G308" s="16">
        <v>5.15</v>
      </c>
      <c r="H308" s="17">
        <f t="shared" si="4"/>
        <v>1</v>
      </c>
      <c r="I308" s="19">
        <v>0</v>
      </c>
      <c r="J308" s="19">
        <v>5.15</v>
      </c>
    </row>
    <row r="309" spans="2:10" x14ac:dyDescent="0.25">
      <c r="B309" s="28">
        <v>18</v>
      </c>
      <c r="C309" s="11" t="s">
        <v>232</v>
      </c>
      <c r="D309" s="12">
        <v>18410</v>
      </c>
      <c r="E309" s="12" t="s">
        <v>237</v>
      </c>
      <c r="F309" s="15">
        <v>40.729999999999997</v>
      </c>
      <c r="G309" s="16">
        <v>40.729999999999997</v>
      </c>
      <c r="H309" s="17">
        <f t="shared" si="4"/>
        <v>1</v>
      </c>
      <c r="I309" s="19">
        <v>26.4</v>
      </c>
      <c r="J309" s="19">
        <v>14.33</v>
      </c>
    </row>
    <row r="310" spans="2:10" x14ac:dyDescent="0.25">
      <c r="B310" s="28">
        <v>18</v>
      </c>
      <c r="C310" s="11" t="s">
        <v>232</v>
      </c>
      <c r="D310" s="12">
        <v>18460</v>
      </c>
      <c r="E310" s="12" t="s">
        <v>238</v>
      </c>
      <c r="F310" s="15">
        <v>7</v>
      </c>
      <c r="G310" s="16">
        <v>7</v>
      </c>
      <c r="H310" s="17">
        <f t="shared" si="4"/>
        <v>1</v>
      </c>
      <c r="I310" s="19">
        <v>0</v>
      </c>
      <c r="J310" s="19">
        <v>7</v>
      </c>
    </row>
    <row r="311" spans="2:10" x14ac:dyDescent="0.25">
      <c r="B311" s="28">
        <v>18</v>
      </c>
      <c r="C311" s="11" t="s">
        <v>232</v>
      </c>
      <c r="D311" s="12">
        <v>18592</v>
      </c>
      <c r="E311" s="12" t="s">
        <v>467</v>
      </c>
      <c r="F311" s="15">
        <v>69</v>
      </c>
      <c r="G311" s="16">
        <v>69</v>
      </c>
      <c r="H311" s="17">
        <f t="shared" si="4"/>
        <v>1</v>
      </c>
      <c r="I311" s="19">
        <v>0</v>
      </c>
      <c r="J311" s="19">
        <v>69</v>
      </c>
    </row>
    <row r="312" spans="2:10" x14ac:dyDescent="0.25">
      <c r="B312" s="28">
        <v>18</v>
      </c>
      <c r="C312" s="11" t="s">
        <v>232</v>
      </c>
      <c r="D312" s="12">
        <v>18610</v>
      </c>
      <c r="E312" s="12" t="s">
        <v>239</v>
      </c>
      <c r="F312" s="15">
        <v>15.83</v>
      </c>
      <c r="G312" s="16">
        <v>15.83</v>
      </c>
      <c r="H312" s="17">
        <f t="shared" si="4"/>
        <v>1</v>
      </c>
      <c r="I312" s="19">
        <v>2.5</v>
      </c>
      <c r="J312" s="19">
        <v>13.33</v>
      </c>
    </row>
    <row r="313" spans="2:10" x14ac:dyDescent="0.25">
      <c r="B313" s="28">
        <v>18</v>
      </c>
      <c r="C313" s="11" t="s">
        <v>232</v>
      </c>
      <c r="D313" s="12">
        <v>18753</v>
      </c>
      <c r="E313" s="12" t="s">
        <v>240</v>
      </c>
      <c r="F313" s="15">
        <v>56</v>
      </c>
      <c r="G313" s="16">
        <v>53</v>
      </c>
      <c r="H313" s="17">
        <f t="shared" si="4"/>
        <v>0.9464285714285714</v>
      </c>
      <c r="I313" s="19">
        <v>2</v>
      </c>
      <c r="J313" s="19">
        <v>51</v>
      </c>
    </row>
    <row r="314" spans="2:10" x14ac:dyDescent="0.25">
      <c r="B314" s="28">
        <v>18</v>
      </c>
      <c r="C314" s="11" t="s">
        <v>232</v>
      </c>
      <c r="D314" s="12">
        <v>18756</v>
      </c>
      <c r="E314" s="12" t="s">
        <v>919</v>
      </c>
      <c r="F314" s="15">
        <v>6.67</v>
      </c>
      <c r="G314" s="16">
        <v>6.67</v>
      </c>
      <c r="H314" s="17">
        <f t="shared" si="4"/>
        <v>1</v>
      </c>
      <c r="I314" s="19">
        <v>0</v>
      </c>
      <c r="J314" s="19">
        <v>6.67</v>
      </c>
    </row>
    <row r="315" spans="2:10" x14ac:dyDescent="0.25">
      <c r="B315" s="28">
        <v>18</v>
      </c>
      <c r="C315" s="11" t="s">
        <v>232</v>
      </c>
      <c r="D315" s="12">
        <v>18785</v>
      </c>
      <c r="E315" s="12" t="s">
        <v>241</v>
      </c>
      <c r="F315" s="15">
        <v>41.67</v>
      </c>
      <c r="G315" s="16">
        <v>41.67</v>
      </c>
      <c r="H315" s="17">
        <f t="shared" si="4"/>
        <v>1</v>
      </c>
      <c r="I315" s="19">
        <v>41.67</v>
      </c>
      <c r="J315" s="19">
        <v>0</v>
      </c>
    </row>
    <row r="316" spans="2:10" x14ac:dyDescent="0.25">
      <c r="B316" s="28">
        <v>18</v>
      </c>
      <c r="C316" s="11" t="s">
        <v>232</v>
      </c>
      <c r="D316" s="12">
        <v>18860</v>
      </c>
      <c r="E316" s="12" t="s">
        <v>920</v>
      </c>
      <c r="F316" s="15">
        <v>3</v>
      </c>
      <c r="G316" s="16">
        <v>3</v>
      </c>
      <c r="H316" s="17">
        <f t="shared" si="4"/>
        <v>1</v>
      </c>
      <c r="I316" s="19">
        <v>0</v>
      </c>
      <c r="J316" s="19">
        <v>3</v>
      </c>
    </row>
    <row r="317" spans="2:10" x14ac:dyDescent="0.25">
      <c r="B317" s="28">
        <v>19</v>
      </c>
      <c r="C317" s="11" t="s">
        <v>242</v>
      </c>
      <c r="D317" s="12">
        <v>19001</v>
      </c>
      <c r="E317" s="12" t="s">
        <v>243</v>
      </c>
      <c r="F317" s="15">
        <v>21.1</v>
      </c>
      <c r="G317" s="16">
        <v>20.100000000000001</v>
      </c>
      <c r="H317" s="17">
        <f t="shared" si="4"/>
        <v>0.95260663507109</v>
      </c>
      <c r="I317" s="19">
        <v>9.6</v>
      </c>
      <c r="J317" s="19">
        <v>10.5</v>
      </c>
    </row>
    <row r="318" spans="2:10" x14ac:dyDescent="0.25">
      <c r="B318" s="28">
        <v>19</v>
      </c>
      <c r="C318" s="11" t="s">
        <v>242</v>
      </c>
      <c r="D318" s="12">
        <v>19022</v>
      </c>
      <c r="E318" s="12" t="s">
        <v>244</v>
      </c>
      <c r="F318" s="15">
        <v>336.5</v>
      </c>
      <c r="G318" s="16">
        <v>336.5</v>
      </c>
      <c r="H318" s="17">
        <f t="shared" si="4"/>
        <v>1</v>
      </c>
      <c r="I318" s="19">
        <v>84</v>
      </c>
      <c r="J318" s="19">
        <v>252.5</v>
      </c>
    </row>
    <row r="319" spans="2:10" x14ac:dyDescent="0.25">
      <c r="B319" s="28">
        <v>19</v>
      </c>
      <c r="C319" s="11" t="s">
        <v>242</v>
      </c>
      <c r="D319" s="12">
        <v>19075</v>
      </c>
      <c r="E319" s="12" t="s">
        <v>245</v>
      </c>
      <c r="F319" s="15">
        <v>823.1</v>
      </c>
      <c r="G319" s="16">
        <v>822.1</v>
      </c>
      <c r="H319" s="17">
        <f t="shared" si="4"/>
        <v>0.99878508079212736</v>
      </c>
      <c r="I319" s="19">
        <v>213.4</v>
      </c>
      <c r="J319" s="19">
        <v>608.70000000000005</v>
      </c>
    </row>
    <row r="320" spans="2:10" x14ac:dyDescent="0.25">
      <c r="B320" s="28">
        <v>19</v>
      </c>
      <c r="C320" s="11" t="s">
        <v>242</v>
      </c>
      <c r="D320" s="12">
        <v>19100</v>
      </c>
      <c r="E320" s="12" t="s">
        <v>105</v>
      </c>
      <c r="F320" s="15">
        <v>711</v>
      </c>
      <c r="G320" s="16">
        <v>711</v>
      </c>
      <c r="H320" s="17">
        <f t="shared" si="4"/>
        <v>1</v>
      </c>
      <c r="I320" s="19">
        <v>185</v>
      </c>
      <c r="J320" s="19">
        <v>526</v>
      </c>
    </row>
    <row r="321" spans="2:10" x14ac:dyDescent="0.25">
      <c r="B321" s="28">
        <v>19</v>
      </c>
      <c r="C321" s="11" t="s">
        <v>242</v>
      </c>
      <c r="D321" s="12">
        <v>19110</v>
      </c>
      <c r="E321" s="12" t="s">
        <v>246</v>
      </c>
      <c r="F321" s="15">
        <v>1.3</v>
      </c>
      <c r="G321" s="16">
        <v>1.3</v>
      </c>
      <c r="H321" s="17">
        <f t="shared" si="4"/>
        <v>1</v>
      </c>
      <c r="I321" s="19">
        <v>0</v>
      </c>
      <c r="J321" s="19">
        <v>1.3</v>
      </c>
    </row>
    <row r="322" spans="2:10" x14ac:dyDescent="0.25">
      <c r="B322" s="28">
        <v>19</v>
      </c>
      <c r="C322" s="11" t="s">
        <v>242</v>
      </c>
      <c r="D322" s="12">
        <v>19130</v>
      </c>
      <c r="E322" s="12" t="s">
        <v>247</v>
      </c>
      <c r="F322" s="15">
        <v>3</v>
      </c>
      <c r="G322" s="16">
        <v>3</v>
      </c>
      <c r="H322" s="17">
        <f t="shared" si="4"/>
        <v>1</v>
      </c>
      <c r="I322" s="19">
        <v>2</v>
      </c>
      <c r="J322" s="19">
        <v>1</v>
      </c>
    </row>
    <row r="323" spans="2:10" x14ac:dyDescent="0.25">
      <c r="B323" s="28">
        <v>19</v>
      </c>
      <c r="C323" s="11" t="s">
        <v>242</v>
      </c>
      <c r="D323" s="12">
        <v>19137</v>
      </c>
      <c r="E323" s="12" t="s">
        <v>248</v>
      </c>
      <c r="F323" s="15">
        <v>4</v>
      </c>
      <c r="G323" s="16">
        <v>3</v>
      </c>
      <c r="H323" s="17">
        <f t="shared" si="4"/>
        <v>0.75</v>
      </c>
      <c r="I323" s="19">
        <v>3</v>
      </c>
      <c r="J323" s="19">
        <v>0</v>
      </c>
    </row>
    <row r="324" spans="2:10" x14ac:dyDescent="0.25">
      <c r="B324" s="28">
        <v>19</v>
      </c>
      <c r="C324" s="11" t="s">
        <v>242</v>
      </c>
      <c r="D324" s="12">
        <v>19142</v>
      </c>
      <c r="E324" s="12" t="s">
        <v>249</v>
      </c>
      <c r="F324" s="15">
        <v>11.89</v>
      </c>
      <c r="G324" s="16">
        <v>11.89</v>
      </c>
      <c r="H324" s="17">
        <f t="shared" si="4"/>
        <v>1</v>
      </c>
      <c r="I324" s="19">
        <v>2.2999999999999998</v>
      </c>
      <c r="J324" s="19">
        <v>9.59</v>
      </c>
    </row>
    <row r="325" spans="2:10" x14ac:dyDescent="0.25">
      <c r="B325" s="28">
        <v>19</v>
      </c>
      <c r="C325" s="11" t="s">
        <v>242</v>
      </c>
      <c r="D325" s="12">
        <v>19212</v>
      </c>
      <c r="E325" s="12" t="s">
        <v>250</v>
      </c>
      <c r="F325" s="15">
        <v>6.6</v>
      </c>
      <c r="G325" s="16">
        <v>6.6</v>
      </c>
      <c r="H325" s="17">
        <f t="shared" si="4"/>
        <v>1</v>
      </c>
      <c r="I325" s="19">
        <v>4</v>
      </c>
      <c r="J325" s="19">
        <v>2.6</v>
      </c>
    </row>
    <row r="326" spans="2:10" x14ac:dyDescent="0.25">
      <c r="B326" s="28">
        <v>19</v>
      </c>
      <c r="C326" s="11" t="s">
        <v>242</v>
      </c>
      <c r="D326" s="12">
        <v>19256</v>
      </c>
      <c r="E326" s="12" t="s">
        <v>251</v>
      </c>
      <c r="F326" s="15">
        <v>20.799999999999997</v>
      </c>
      <c r="G326" s="16">
        <v>20.799999999999997</v>
      </c>
      <c r="H326" s="17">
        <f t="shared" si="4"/>
        <v>1</v>
      </c>
      <c r="I326" s="19">
        <v>9.1999999999999993</v>
      </c>
      <c r="J326" s="19">
        <v>11.6</v>
      </c>
    </row>
    <row r="327" spans="2:10" x14ac:dyDescent="0.25">
      <c r="B327" s="28">
        <v>19</v>
      </c>
      <c r="C327" s="11" t="s">
        <v>242</v>
      </c>
      <c r="D327" s="12">
        <v>19290</v>
      </c>
      <c r="E327" s="12" t="s">
        <v>233</v>
      </c>
      <c r="F327" s="15">
        <v>265.5</v>
      </c>
      <c r="G327" s="16">
        <v>265.5</v>
      </c>
      <c r="H327" s="17">
        <f t="shared" si="4"/>
        <v>1</v>
      </c>
      <c r="I327" s="19">
        <v>79</v>
      </c>
      <c r="J327" s="19">
        <v>186.5</v>
      </c>
    </row>
    <row r="328" spans="2:10" x14ac:dyDescent="0.25">
      <c r="B328" s="28">
        <v>19</v>
      </c>
      <c r="C328" s="11" t="s">
        <v>242</v>
      </c>
      <c r="D328" s="12">
        <v>19300</v>
      </c>
      <c r="E328" s="12" t="s">
        <v>252</v>
      </c>
      <c r="F328" s="15">
        <v>90.489999999999952</v>
      </c>
      <c r="G328" s="16">
        <v>83.889999999999958</v>
      </c>
      <c r="H328" s="17">
        <f t="shared" si="4"/>
        <v>0.92706376395181789</v>
      </c>
      <c r="I328" s="19">
        <v>29.939999999999998</v>
      </c>
      <c r="J328" s="19">
        <v>53.949999999999989</v>
      </c>
    </row>
    <row r="329" spans="2:10" x14ac:dyDescent="0.25">
      <c r="B329" s="28">
        <v>19</v>
      </c>
      <c r="C329" s="11" t="s">
        <v>242</v>
      </c>
      <c r="D329" s="12">
        <v>19355</v>
      </c>
      <c r="E329" s="12" t="s">
        <v>253</v>
      </c>
      <c r="F329" s="15">
        <v>23.3</v>
      </c>
      <c r="G329" s="16">
        <v>23.3</v>
      </c>
      <c r="H329" s="17">
        <f t="shared" si="4"/>
        <v>1</v>
      </c>
      <c r="I329" s="19">
        <v>6.8</v>
      </c>
      <c r="J329" s="19">
        <v>16.5</v>
      </c>
    </row>
    <row r="330" spans="2:10" x14ac:dyDescent="0.25">
      <c r="B330" s="28">
        <v>19</v>
      </c>
      <c r="C330" s="11" t="s">
        <v>242</v>
      </c>
      <c r="D330" s="12">
        <v>19364</v>
      </c>
      <c r="E330" s="12" t="s">
        <v>254</v>
      </c>
      <c r="F330" s="15">
        <v>2.5</v>
      </c>
      <c r="G330" s="16">
        <v>2.5</v>
      </c>
      <c r="H330" s="17">
        <f t="shared" si="4"/>
        <v>1</v>
      </c>
      <c r="I330" s="19">
        <v>1.5</v>
      </c>
      <c r="J330" s="19">
        <v>1</v>
      </c>
    </row>
    <row r="331" spans="2:10" x14ac:dyDescent="0.25">
      <c r="B331" s="28">
        <v>19</v>
      </c>
      <c r="C331" s="11" t="s">
        <v>242</v>
      </c>
      <c r="D331" s="12">
        <v>19392</v>
      </c>
      <c r="E331" s="12" t="s">
        <v>255</v>
      </c>
      <c r="F331" s="15">
        <v>726.6</v>
      </c>
      <c r="G331" s="16">
        <v>726.6</v>
      </c>
      <c r="H331" s="17">
        <f t="shared" si="4"/>
        <v>1</v>
      </c>
      <c r="I331" s="19">
        <v>245.6</v>
      </c>
      <c r="J331" s="19">
        <v>481</v>
      </c>
    </row>
    <row r="332" spans="2:10" x14ac:dyDescent="0.25">
      <c r="B332" s="28">
        <v>19</v>
      </c>
      <c r="C332" s="11" t="s">
        <v>242</v>
      </c>
      <c r="D332" s="12">
        <v>19397</v>
      </c>
      <c r="E332" s="12" t="s">
        <v>347</v>
      </c>
      <c r="F332" s="15">
        <v>1537</v>
      </c>
      <c r="G332" s="16">
        <v>1537</v>
      </c>
      <c r="H332" s="17">
        <f t="shared" si="4"/>
        <v>1</v>
      </c>
      <c r="I332" s="19">
        <v>503</v>
      </c>
      <c r="J332" s="19">
        <v>1034</v>
      </c>
    </row>
    <row r="333" spans="2:10" x14ac:dyDescent="0.25">
      <c r="B333" s="28">
        <v>19</v>
      </c>
      <c r="C333" s="11" t="s">
        <v>242</v>
      </c>
      <c r="D333" s="12">
        <v>19450</v>
      </c>
      <c r="E333" s="12" t="s">
        <v>256</v>
      </c>
      <c r="F333" s="15">
        <v>269.89999999999998</v>
      </c>
      <c r="G333" s="16">
        <v>269.89999999999998</v>
      </c>
      <c r="H333" s="17">
        <f t="shared" ref="H333:H396" si="5">+IFERROR(G333/F333,0)</f>
        <v>1</v>
      </c>
      <c r="I333" s="19">
        <v>67.900000000000006</v>
      </c>
      <c r="J333" s="19">
        <v>202</v>
      </c>
    </row>
    <row r="334" spans="2:10" x14ac:dyDescent="0.25">
      <c r="B334" s="28">
        <v>19</v>
      </c>
      <c r="C334" s="11" t="s">
        <v>242</v>
      </c>
      <c r="D334" s="12">
        <v>19455</v>
      </c>
      <c r="E334" s="12" t="s">
        <v>257</v>
      </c>
      <c r="F334" s="15">
        <v>3.6699999999999995</v>
      </c>
      <c r="G334" s="16">
        <v>3.6699999999999995</v>
      </c>
      <c r="H334" s="17">
        <f t="shared" si="5"/>
        <v>1</v>
      </c>
      <c r="I334" s="19">
        <v>1.4400000000000002</v>
      </c>
      <c r="J334" s="19">
        <v>2.23</v>
      </c>
    </row>
    <row r="335" spans="2:10" x14ac:dyDescent="0.25">
      <c r="B335" s="28">
        <v>19</v>
      </c>
      <c r="C335" s="11" t="s">
        <v>242</v>
      </c>
      <c r="D335" s="12">
        <v>19473</v>
      </c>
      <c r="E335" s="12" t="s">
        <v>122</v>
      </c>
      <c r="F335" s="15">
        <v>6.4799999999999995</v>
      </c>
      <c r="G335" s="16">
        <v>6.4799999999999995</v>
      </c>
      <c r="H335" s="17">
        <f t="shared" si="5"/>
        <v>1</v>
      </c>
      <c r="I335" s="19">
        <v>0</v>
      </c>
      <c r="J335" s="19">
        <v>6.4799999999999995</v>
      </c>
    </row>
    <row r="336" spans="2:10" x14ac:dyDescent="0.25">
      <c r="B336" s="28">
        <v>19</v>
      </c>
      <c r="C336" s="11" t="s">
        <v>242</v>
      </c>
      <c r="D336" s="12">
        <v>19513</v>
      </c>
      <c r="E336" s="12" t="s">
        <v>258</v>
      </c>
      <c r="F336" s="15">
        <v>18.2</v>
      </c>
      <c r="G336" s="16">
        <v>2</v>
      </c>
      <c r="H336" s="17">
        <f t="shared" si="5"/>
        <v>0.10989010989010989</v>
      </c>
      <c r="I336" s="19">
        <v>2</v>
      </c>
      <c r="J336" s="19">
        <v>0</v>
      </c>
    </row>
    <row r="337" spans="2:10" x14ac:dyDescent="0.25">
      <c r="B337" s="28">
        <v>19</v>
      </c>
      <c r="C337" s="11" t="s">
        <v>242</v>
      </c>
      <c r="D337" s="12">
        <v>19517</v>
      </c>
      <c r="E337" s="12" t="s">
        <v>176</v>
      </c>
      <c r="F337" s="15">
        <v>38.17</v>
      </c>
      <c r="G337" s="16">
        <v>37.17</v>
      </c>
      <c r="H337" s="17">
        <f t="shared" si="5"/>
        <v>0.97380141472360493</v>
      </c>
      <c r="I337" s="19">
        <v>4</v>
      </c>
      <c r="J337" s="19">
        <v>33.17</v>
      </c>
    </row>
    <row r="338" spans="2:10" x14ac:dyDescent="0.25">
      <c r="B338" s="28">
        <v>19</v>
      </c>
      <c r="C338" s="11" t="s">
        <v>242</v>
      </c>
      <c r="D338" s="12">
        <v>19532</v>
      </c>
      <c r="E338" s="12" t="s">
        <v>259</v>
      </c>
      <c r="F338" s="15">
        <v>261</v>
      </c>
      <c r="G338" s="16">
        <v>261</v>
      </c>
      <c r="H338" s="17">
        <f t="shared" si="5"/>
        <v>1</v>
      </c>
      <c r="I338" s="19">
        <v>60</v>
      </c>
      <c r="J338" s="19">
        <v>201</v>
      </c>
    </row>
    <row r="339" spans="2:10" x14ac:dyDescent="0.25">
      <c r="B339" s="28">
        <v>19</v>
      </c>
      <c r="C339" s="11" t="s">
        <v>242</v>
      </c>
      <c r="D339" s="12">
        <v>19533</v>
      </c>
      <c r="E339" s="12" t="s">
        <v>260</v>
      </c>
      <c r="F339" s="15">
        <v>23.2</v>
      </c>
      <c r="G339" s="16">
        <v>23.2</v>
      </c>
      <c r="H339" s="17">
        <f t="shared" si="5"/>
        <v>1</v>
      </c>
      <c r="I339" s="19">
        <v>4.55</v>
      </c>
      <c r="J339" s="19">
        <v>18.649999999999999</v>
      </c>
    </row>
    <row r="340" spans="2:10" x14ac:dyDescent="0.25">
      <c r="B340" s="28">
        <v>19</v>
      </c>
      <c r="C340" s="11" t="s">
        <v>242</v>
      </c>
      <c r="D340" s="12">
        <v>19548</v>
      </c>
      <c r="E340" s="12" t="s">
        <v>261</v>
      </c>
      <c r="F340" s="15">
        <v>26.44</v>
      </c>
      <c r="G340" s="16">
        <v>26.44</v>
      </c>
      <c r="H340" s="17">
        <f t="shared" si="5"/>
        <v>1</v>
      </c>
      <c r="I340" s="19">
        <v>2.3000000000000003</v>
      </c>
      <c r="J340" s="19">
        <v>24.14</v>
      </c>
    </row>
    <row r="341" spans="2:10" x14ac:dyDescent="0.25">
      <c r="B341" s="28">
        <v>19</v>
      </c>
      <c r="C341" s="11" t="s">
        <v>242</v>
      </c>
      <c r="D341" s="12">
        <v>19573</v>
      </c>
      <c r="E341" s="12" t="s">
        <v>262</v>
      </c>
      <c r="F341" s="15">
        <v>0.62</v>
      </c>
      <c r="G341" s="16">
        <v>0.62</v>
      </c>
      <c r="H341" s="17">
        <f t="shared" si="5"/>
        <v>1</v>
      </c>
      <c r="I341" s="19">
        <v>0.62</v>
      </c>
      <c r="J341" s="19">
        <v>0</v>
      </c>
    </row>
    <row r="342" spans="2:10" x14ac:dyDescent="0.25">
      <c r="B342" s="28">
        <v>19</v>
      </c>
      <c r="C342" s="11" t="s">
        <v>242</v>
      </c>
      <c r="D342" s="12">
        <v>19585</v>
      </c>
      <c r="E342" s="12" t="s">
        <v>263</v>
      </c>
      <c r="F342" s="15">
        <v>12.5</v>
      </c>
      <c r="G342" s="16">
        <v>9.5</v>
      </c>
      <c r="H342" s="17">
        <f t="shared" si="5"/>
        <v>0.76</v>
      </c>
      <c r="I342" s="19">
        <v>0</v>
      </c>
      <c r="J342" s="19">
        <v>9.5</v>
      </c>
    </row>
    <row r="343" spans="2:10" x14ac:dyDescent="0.25">
      <c r="B343" s="28">
        <v>19</v>
      </c>
      <c r="C343" s="11" t="s">
        <v>242</v>
      </c>
      <c r="D343" s="12">
        <v>19622</v>
      </c>
      <c r="E343" s="12" t="s">
        <v>264</v>
      </c>
      <c r="F343" s="15">
        <v>740.5</v>
      </c>
      <c r="G343" s="16">
        <v>740.5</v>
      </c>
      <c r="H343" s="17">
        <f t="shared" si="5"/>
        <v>1</v>
      </c>
      <c r="I343" s="19">
        <v>296</v>
      </c>
      <c r="J343" s="19">
        <v>444.5</v>
      </c>
    </row>
    <row r="344" spans="2:10" x14ac:dyDescent="0.25">
      <c r="B344" s="28">
        <v>19</v>
      </c>
      <c r="C344" s="11" t="s">
        <v>242</v>
      </c>
      <c r="D344" s="12">
        <v>19693</v>
      </c>
      <c r="E344" s="12" t="s">
        <v>885</v>
      </c>
      <c r="F344" s="15">
        <v>168</v>
      </c>
      <c r="G344" s="16">
        <v>168</v>
      </c>
      <c r="H344" s="17">
        <f t="shared" si="5"/>
        <v>1</v>
      </c>
      <c r="I344" s="19">
        <v>44</v>
      </c>
      <c r="J344" s="19">
        <v>124</v>
      </c>
    </row>
    <row r="345" spans="2:10" x14ac:dyDescent="0.25">
      <c r="B345" s="28">
        <v>19</v>
      </c>
      <c r="C345" s="11" t="s">
        <v>242</v>
      </c>
      <c r="D345" s="12">
        <v>19698</v>
      </c>
      <c r="E345" s="12" t="s">
        <v>265</v>
      </c>
      <c r="F345" s="15">
        <v>67.44</v>
      </c>
      <c r="G345" s="16">
        <v>10.44</v>
      </c>
      <c r="H345" s="17">
        <f t="shared" si="5"/>
        <v>0.15480427046263345</v>
      </c>
      <c r="I345" s="19">
        <v>3.2</v>
      </c>
      <c r="J345" s="19">
        <v>7.2399999999999993</v>
      </c>
    </row>
    <row r="346" spans="2:10" x14ac:dyDescent="0.25">
      <c r="B346" s="28">
        <v>19</v>
      </c>
      <c r="C346" s="11" t="s">
        <v>242</v>
      </c>
      <c r="D346" s="12">
        <v>19701</v>
      </c>
      <c r="E346" s="12" t="s">
        <v>133</v>
      </c>
      <c r="F346" s="15">
        <v>6.83</v>
      </c>
      <c r="G346" s="16">
        <v>6.83</v>
      </c>
      <c r="H346" s="17">
        <f t="shared" si="5"/>
        <v>1</v>
      </c>
      <c r="I346" s="19">
        <v>1.5</v>
      </c>
      <c r="J346" s="19">
        <v>5.33</v>
      </c>
    </row>
    <row r="347" spans="2:10" x14ac:dyDescent="0.25">
      <c r="B347" s="28">
        <v>19</v>
      </c>
      <c r="C347" s="11" t="s">
        <v>242</v>
      </c>
      <c r="D347" s="12">
        <v>19743</v>
      </c>
      <c r="E347" s="12" t="s">
        <v>266</v>
      </c>
      <c r="F347" s="15">
        <v>13.5</v>
      </c>
      <c r="G347" s="16">
        <v>13.5</v>
      </c>
      <c r="H347" s="17">
        <f t="shared" si="5"/>
        <v>1</v>
      </c>
      <c r="I347" s="19">
        <v>8</v>
      </c>
      <c r="J347" s="19">
        <v>5.5</v>
      </c>
    </row>
    <row r="348" spans="2:10" x14ac:dyDescent="0.25">
      <c r="B348" s="28">
        <v>19</v>
      </c>
      <c r="C348" s="11" t="s">
        <v>242</v>
      </c>
      <c r="D348" s="12">
        <v>19760</v>
      </c>
      <c r="E348" s="12" t="s">
        <v>267</v>
      </c>
      <c r="F348" s="15">
        <v>298.8</v>
      </c>
      <c r="G348" s="16">
        <v>298.8</v>
      </c>
      <c r="H348" s="17">
        <f t="shared" si="5"/>
        <v>1</v>
      </c>
      <c r="I348" s="19">
        <v>109</v>
      </c>
      <c r="J348" s="19">
        <v>189.8</v>
      </c>
    </row>
    <row r="349" spans="2:10" x14ac:dyDescent="0.25">
      <c r="B349" s="28">
        <v>19</v>
      </c>
      <c r="C349" s="11" t="s">
        <v>242</v>
      </c>
      <c r="D349" s="12">
        <v>19780</v>
      </c>
      <c r="E349" s="12" t="s">
        <v>268</v>
      </c>
      <c r="F349" s="15">
        <v>3</v>
      </c>
      <c r="G349" s="16">
        <v>3</v>
      </c>
      <c r="H349" s="17">
        <f t="shared" si="5"/>
        <v>1</v>
      </c>
      <c r="I349" s="19">
        <v>3</v>
      </c>
      <c r="J349" s="19">
        <v>0</v>
      </c>
    </row>
    <row r="350" spans="2:10" x14ac:dyDescent="0.25">
      <c r="B350" s="28">
        <v>19</v>
      </c>
      <c r="C350" s="11" t="s">
        <v>242</v>
      </c>
      <c r="D350" s="12">
        <v>19785</v>
      </c>
      <c r="E350" s="12" t="s">
        <v>269</v>
      </c>
      <c r="F350" s="15">
        <v>0.4</v>
      </c>
      <c r="G350" s="16">
        <v>0.4</v>
      </c>
      <c r="H350" s="17">
        <f t="shared" si="5"/>
        <v>1</v>
      </c>
      <c r="I350" s="19">
        <v>0.4</v>
      </c>
      <c r="J350" s="19">
        <v>0</v>
      </c>
    </row>
    <row r="351" spans="2:10" x14ac:dyDescent="0.25">
      <c r="B351" s="28">
        <v>19</v>
      </c>
      <c r="C351" s="11" t="s">
        <v>242</v>
      </c>
      <c r="D351" s="12">
        <v>19807</v>
      </c>
      <c r="E351" s="12" t="s">
        <v>270</v>
      </c>
      <c r="F351" s="15">
        <v>1.2</v>
      </c>
      <c r="G351" s="16">
        <v>1.2</v>
      </c>
      <c r="H351" s="17">
        <f t="shared" si="5"/>
        <v>1</v>
      </c>
      <c r="I351" s="19">
        <v>0.5</v>
      </c>
      <c r="J351" s="19">
        <v>0.7</v>
      </c>
    </row>
    <row r="352" spans="2:10" x14ac:dyDescent="0.25">
      <c r="B352" s="28">
        <v>19</v>
      </c>
      <c r="C352" s="11" t="s">
        <v>242</v>
      </c>
      <c r="D352" s="12">
        <v>19809</v>
      </c>
      <c r="E352" s="12" t="s">
        <v>271</v>
      </c>
      <c r="F352" s="15">
        <v>13</v>
      </c>
      <c r="G352" s="16">
        <v>13</v>
      </c>
      <c r="H352" s="17">
        <f t="shared" si="5"/>
        <v>1</v>
      </c>
      <c r="I352" s="19">
        <v>6</v>
      </c>
      <c r="J352" s="19">
        <v>7</v>
      </c>
    </row>
    <row r="353" spans="2:10" x14ac:dyDescent="0.25">
      <c r="B353" s="28">
        <v>19</v>
      </c>
      <c r="C353" s="11" t="s">
        <v>242</v>
      </c>
      <c r="D353" s="12">
        <v>19824</v>
      </c>
      <c r="E353" s="12" t="s">
        <v>272</v>
      </c>
      <c r="F353" s="15">
        <v>8</v>
      </c>
      <c r="G353" s="16">
        <v>8</v>
      </c>
      <c r="H353" s="17">
        <f t="shared" si="5"/>
        <v>1</v>
      </c>
      <c r="I353" s="19">
        <v>6.5</v>
      </c>
      <c r="J353" s="19">
        <v>1.5</v>
      </c>
    </row>
    <row r="354" spans="2:10" x14ac:dyDescent="0.25">
      <c r="B354" s="28">
        <v>19</v>
      </c>
      <c r="C354" s="11" t="s">
        <v>242</v>
      </c>
      <c r="D354" s="12">
        <v>19845</v>
      </c>
      <c r="E354" s="12" t="s">
        <v>273</v>
      </c>
      <c r="F354" s="15">
        <v>2.3000000000000003</v>
      </c>
      <c r="G354" s="16">
        <v>2.3000000000000003</v>
      </c>
      <c r="H354" s="17">
        <f t="shared" si="5"/>
        <v>1</v>
      </c>
      <c r="I354" s="19">
        <v>0</v>
      </c>
      <c r="J354" s="19">
        <v>2.3000000000000003</v>
      </c>
    </row>
    <row r="355" spans="2:10" x14ac:dyDescent="0.25">
      <c r="B355" s="28">
        <v>20</v>
      </c>
      <c r="C355" s="11" t="s">
        <v>274</v>
      </c>
      <c r="D355" s="12">
        <v>20001</v>
      </c>
      <c r="E355" s="12" t="s">
        <v>275</v>
      </c>
      <c r="F355" s="15">
        <v>316.2</v>
      </c>
      <c r="G355" s="16">
        <v>307.2</v>
      </c>
      <c r="H355" s="17">
        <f t="shared" si="5"/>
        <v>0.97153700189753323</v>
      </c>
      <c r="I355" s="19">
        <v>70.16</v>
      </c>
      <c r="J355" s="19">
        <v>237.04</v>
      </c>
    </row>
    <row r="356" spans="2:10" x14ac:dyDescent="0.25">
      <c r="B356" s="28">
        <v>20</v>
      </c>
      <c r="C356" s="11" t="s">
        <v>274</v>
      </c>
      <c r="D356" s="12">
        <v>20011</v>
      </c>
      <c r="E356" s="12" t="s">
        <v>276</v>
      </c>
      <c r="F356" s="15">
        <v>413.43</v>
      </c>
      <c r="G356" s="16">
        <v>403.93</v>
      </c>
      <c r="H356" s="17">
        <f t="shared" si="5"/>
        <v>0.97702150303558044</v>
      </c>
      <c r="I356" s="19">
        <v>158.5</v>
      </c>
      <c r="J356" s="19">
        <v>245.43000000000004</v>
      </c>
    </row>
    <row r="357" spans="2:10" x14ac:dyDescent="0.25">
      <c r="B357" s="28">
        <v>20</v>
      </c>
      <c r="C357" s="11" t="s">
        <v>274</v>
      </c>
      <c r="D357" s="12">
        <v>20013</v>
      </c>
      <c r="E357" s="12" t="s">
        <v>277</v>
      </c>
      <c r="F357" s="15">
        <v>484.81</v>
      </c>
      <c r="G357" s="16">
        <v>484.81</v>
      </c>
      <c r="H357" s="17">
        <f t="shared" si="5"/>
        <v>1</v>
      </c>
      <c r="I357" s="19">
        <v>153.37000000000003</v>
      </c>
      <c r="J357" s="19">
        <v>331.44000000000005</v>
      </c>
    </row>
    <row r="358" spans="2:10" x14ac:dyDescent="0.25">
      <c r="B358" s="28">
        <v>20</v>
      </c>
      <c r="C358" s="11" t="s">
        <v>274</v>
      </c>
      <c r="D358" s="12">
        <v>20032</v>
      </c>
      <c r="E358" s="12" t="s">
        <v>278</v>
      </c>
      <c r="F358" s="15">
        <v>183.1</v>
      </c>
      <c r="G358" s="16">
        <v>180.6</v>
      </c>
      <c r="H358" s="17">
        <f t="shared" si="5"/>
        <v>0.98634625887493177</v>
      </c>
      <c r="I358" s="19">
        <v>65</v>
      </c>
      <c r="J358" s="19">
        <v>115.6</v>
      </c>
    </row>
    <row r="359" spans="2:10" x14ac:dyDescent="0.25">
      <c r="B359" s="28">
        <v>20</v>
      </c>
      <c r="C359" s="11" t="s">
        <v>274</v>
      </c>
      <c r="D359" s="12">
        <v>20045</v>
      </c>
      <c r="E359" s="12" t="s">
        <v>279</v>
      </c>
      <c r="F359" s="15">
        <v>70.5</v>
      </c>
      <c r="G359" s="16">
        <v>70.5</v>
      </c>
      <c r="H359" s="17">
        <f t="shared" si="5"/>
        <v>1</v>
      </c>
      <c r="I359" s="19">
        <v>58.5</v>
      </c>
      <c r="J359" s="19">
        <v>12</v>
      </c>
    </row>
    <row r="360" spans="2:10" x14ac:dyDescent="0.25">
      <c r="B360" s="28">
        <v>20</v>
      </c>
      <c r="C360" s="11" t="s">
        <v>274</v>
      </c>
      <c r="D360" s="12">
        <v>20060</v>
      </c>
      <c r="E360" s="12" t="s">
        <v>280</v>
      </c>
      <c r="F360" s="15">
        <v>30.35</v>
      </c>
      <c r="G360" s="16">
        <v>30.35</v>
      </c>
      <c r="H360" s="17">
        <f t="shared" si="5"/>
        <v>1</v>
      </c>
      <c r="I360" s="19">
        <v>6.92</v>
      </c>
      <c r="J360" s="19">
        <v>23.43</v>
      </c>
    </row>
    <row r="361" spans="2:10" x14ac:dyDescent="0.25">
      <c r="B361" s="28">
        <v>20</v>
      </c>
      <c r="C361" s="11" t="s">
        <v>274</v>
      </c>
      <c r="D361" s="12">
        <v>20175</v>
      </c>
      <c r="E361" s="12" t="s">
        <v>796</v>
      </c>
      <c r="F361" s="15">
        <v>123.1</v>
      </c>
      <c r="G361" s="16">
        <v>123.1</v>
      </c>
      <c r="H361" s="17">
        <f t="shared" si="5"/>
        <v>1</v>
      </c>
      <c r="I361" s="19">
        <v>36.5</v>
      </c>
      <c r="J361" s="19">
        <v>86.6</v>
      </c>
    </row>
    <row r="362" spans="2:10" x14ac:dyDescent="0.25">
      <c r="B362" s="28">
        <v>20</v>
      </c>
      <c r="C362" s="11" t="s">
        <v>274</v>
      </c>
      <c r="D362" s="12">
        <v>20178</v>
      </c>
      <c r="E362" s="12" t="s">
        <v>797</v>
      </c>
      <c r="F362" s="15">
        <v>132.65</v>
      </c>
      <c r="G362" s="16">
        <v>130.65</v>
      </c>
      <c r="H362" s="17">
        <f t="shared" si="5"/>
        <v>0.98492272898605349</v>
      </c>
      <c r="I362" s="19">
        <v>56</v>
      </c>
      <c r="J362" s="19">
        <v>74.650000000000006</v>
      </c>
    </row>
    <row r="363" spans="2:10" x14ac:dyDescent="0.25">
      <c r="B363" s="28">
        <v>20</v>
      </c>
      <c r="C363" s="11" t="s">
        <v>274</v>
      </c>
      <c r="D363" s="12">
        <v>20228</v>
      </c>
      <c r="E363" s="12" t="s">
        <v>281</v>
      </c>
      <c r="F363" s="15">
        <v>266.42000000000007</v>
      </c>
      <c r="G363" s="16">
        <v>265.42000000000007</v>
      </c>
      <c r="H363" s="17">
        <f t="shared" si="5"/>
        <v>0.99624652803843561</v>
      </c>
      <c r="I363" s="19">
        <v>95.42</v>
      </c>
      <c r="J363" s="19">
        <v>170</v>
      </c>
    </row>
    <row r="364" spans="2:10" x14ac:dyDescent="0.25">
      <c r="B364" s="28">
        <v>20</v>
      </c>
      <c r="C364" s="11" t="s">
        <v>274</v>
      </c>
      <c r="D364" s="12">
        <v>20238</v>
      </c>
      <c r="E364" s="12" t="s">
        <v>282</v>
      </c>
      <c r="F364" s="15">
        <v>20.5</v>
      </c>
      <c r="G364" s="16">
        <v>20.5</v>
      </c>
      <c r="H364" s="17">
        <f t="shared" si="5"/>
        <v>1</v>
      </c>
      <c r="I364" s="19">
        <v>2</v>
      </c>
      <c r="J364" s="19">
        <v>18.5</v>
      </c>
    </row>
    <row r="365" spans="2:10" x14ac:dyDescent="0.25">
      <c r="B365" s="28">
        <v>20</v>
      </c>
      <c r="C365" s="11" t="s">
        <v>274</v>
      </c>
      <c r="D365" s="12">
        <v>20250</v>
      </c>
      <c r="E365" s="12" t="s">
        <v>798</v>
      </c>
      <c r="F365" s="15">
        <v>37.75</v>
      </c>
      <c r="G365" s="16">
        <v>37.75</v>
      </c>
      <c r="H365" s="17">
        <f t="shared" si="5"/>
        <v>1</v>
      </c>
      <c r="I365" s="19">
        <v>7</v>
      </c>
      <c r="J365" s="19">
        <v>30.75</v>
      </c>
    </row>
    <row r="366" spans="2:10" x14ac:dyDescent="0.25">
      <c r="B366" s="28">
        <v>20</v>
      </c>
      <c r="C366" s="11" t="s">
        <v>274</v>
      </c>
      <c r="D366" s="12">
        <v>20295</v>
      </c>
      <c r="E366" s="12" t="s">
        <v>799</v>
      </c>
      <c r="F366" s="15">
        <v>54.5</v>
      </c>
      <c r="G366" s="16">
        <v>54</v>
      </c>
      <c r="H366" s="17">
        <f t="shared" si="5"/>
        <v>0.99082568807339455</v>
      </c>
      <c r="I366" s="19">
        <v>26</v>
      </c>
      <c r="J366" s="19">
        <v>28</v>
      </c>
    </row>
    <row r="367" spans="2:10" x14ac:dyDescent="0.25">
      <c r="B367" s="28">
        <v>20</v>
      </c>
      <c r="C367" s="11" t="s">
        <v>274</v>
      </c>
      <c r="D367" s="12">
        <v>20310</v>
      </c>
      <c r="E367" s="12" t="s">
        <v>800</v>
      </c>
      <c r="F367" s="15">
        <v>12.5</v>
      </c>
      <c r="G367" s="16">
        <v>12.5</v>
      </c>
      <c r="H367" s="17">
        <f t="shared" si="5"/>
        <v>1</v>
      </c>
      <c r="I367" s="19">
        <v>5</v>
      </c>
      <c r="J367" s="19">
        <v>7.5</v>
      </c>
    </row>
    <row r="368" spans="2:10" x14ac:dyDescent="0.25">
      <c r="B368" s="28">
        <v>20</v>
      </c>
      <c r="C368" s="11" t="s">
        <v>274</v>
      </c>
      <c r="D368" s="12">
        <v>20383</v>
      </c>
      <c r="E368" s="12" t="s">
        <v>283</v>
      </c>
      <c r="F368" s="15">
        <v>838.79</v>
      </c>
      <c r="G368" s="16">
        <v>838.79</v>
      </c>
      <c r="H368" s="17">
        <f t="shared" si="5"/>
        <v>1</v>
      </c>
      <c r="I368" s="19">
        <v>381.99999999999994</v>
      </c>
      <c r="J368" s="19">
        <v>456.79</v>
      </c>
    </row>
    <row r="369" spans="2:10" x14ac:dyDescent="0.25">
      <c r="B369" s="28">
        <v>20</v>
      </c>
      <c r="C369" s="11" t="s">
        <v>274</v>
      </c>
      <c r="D369" s="12">
        <v>20400</v>
      </c>
      <c r="E369" s="12" t="s">
        <v>284</v>
      </c>
      <c r="F369" s="15">
        <v>559.52999999999986</v>
      </c>
      <c r="G369" s="16">
        <v>559.52999999999986</v>
      </c>
      <c r="H369" s="17">
        <f t="shared" si="5"/>
        <v>1</v>
      </c>
      <c r="I369" s="19">
        <v>218.43999999999997</v>
      </c>
      <c r="J369" s="19">
        <v>341.09</v>
      </c>
    </row>
    <row r="370" spans="2:10" x14ac:dyDescent="0.25">
      <c r="B370" s="28">
        <v>20</v>
      </c>
      <c r="C370" s="11" t="s">
        <v>274</v>
      </c>
      <c r="D370" s="12">
        <v>20443</v>
      </c>
      <c r="E370" s="12" t="s">
        <v>285</v>
      </c>
      <c r="F370" s="15">
        <v>164.54000000000002</v>
      </c>
      <c r="G370" s="16">
        <v>164.54000000000002</v>
      </c>
      <c r="H370" s="17">
        <f t="shared" si="5"/>
        <v>1</v>
      </c>
      <c r="I370" s="19">
        <v>68.7</v>
      </c>
      <c r="J370" s="19">
        <v>95.84</v>
      </c>
    </row>
    <row r="371" spans="2:10" x14ac:dyDescent="0.25">
      <c r="B371" s="28">
        <v>20</v>
      </c>
      <c r="C371" s="11" t="s">
        <v>274</v>
      </c>
      <c r="D371" s="12">
        <v>20517</v>
      </c>
      <c r="E371" s="12" t="s">
        <v>286</v>
      </c>
      <c r="F371" s="15">
        <v>88.5</v>
      </c>
      <c r="G371" s="16">
        <v>88.5</v>
      </c>
      <c r="H371" s="17">
        <f t="shared" si="5"/>
        <v>1</v>
      </c>
      <c r="I371" s="19">
        <v>14</v>
      </c>
      <c r="J371" s="19">
        <v>74.5</v>
      </c>
    </row>
    <row r="372" spans="2:10" x14ac:dyDescent="0.25">
      <c r="B372" s="28">
        <v>20</v>
      </c>
      <c r="C372" s="11" t="s">
        <v>274</v>
      </c>
      <c r="D372" s="12">
        <v>20550</v>
      </c>
      <c r="E372" s="12" t="s">
        <v>287</v>
      </c>
      <c r="F372" s="15">
        <v>474.7</v>
      </c>
      <c r="G372" s="16">
        <v>474.7</v>
      </c>
      <c r="H372" s="17">
        <f t="shared" si="5"/>
        <v>1</v>
      </c>
      <c r="I372" s="19">
        <v>109.03</v>
      </c>
      <c r="J372" s="19">
        <v>365.67</v>
      </c>
    </row>
    <row r="373" spans="2:10" x14ac:dyDescent="0.25">
      <c r="B373" s="28">
        <v>20</v>
      </c>
      <c r="C373" s="11" t="s">
        <v>274</v>
      </c>
      <c r="D373" s="12">
        <v>20570</v>
      </c>
      <c r="E373" s="12" t="s">
        <v>288</v>
      </c>
      <c r="F373" s="15">
        <v>225.12000000000003</v>
      </c>
      <c r="G373" s="16">
        <v>222.12000000000003</v>
      </c>
      <c r="H373" s="17">
        <f t="shared" si="5"/>
        <v>0.98667377398720679</v>
      </c>
      <c r="I373" s="19">
        <v>69.069999999999993</v>
      </c>
      <c r="J373" s="19">
        <v>153.04999999999998</v>
      </c>
    </row>
    <row r="374" spans="2:10" x14ac:dyDescent="0.25">
      <c r="B374" s="28">
        <v>20</v>
      </c>
      <c r="C374" s="11" t="s">
        <v>274</v>
      </c>
      <c r="D374" s="12">
        <v>20614</v>
      </c>
      <c r="E374" s="12" t="s">
        <v>289</v>
      </c>
      <c r="F374" s="15">
        <v>115.7</v>
      </c>
      <c r="G374" s="16">
        <v>115.7</v>
      </c>
      <c r="H374" s="17">
        <f t="shared" si="5"/>
        <v>1</v>
      </c>
      <c r="I374" s="19">
        <v>43</v>
      </c>
      <c r="J374" s="19">
        <v>72.7</v>
      </c>
    </row>
    <row r="375" spans="2:10" x14ac:dyDescent="0.25">
      <c r="B375" s="28">
        <v>20</v>
      </c>
      <c r="C375" s="11" t="s">
        <v>274</v>
      </c>
      <c r="D375" s="12">
        <v>20621</v>
      </c>
      <c r="E375" s="12" t="s">
        <v>290</v>
      </c>
      <c r="F375" s="15">
        <v>256.49</v>
      </c>
      <c r="G375" s="16">
        <v>256.49</v>
      </c>
      <c r="H375" s="17">
        <f t="shared" si="5"/>
        <v>1</v>
      </c>
      <c r="I375" s="19">
        <v>67.570000000000007</v>
      </c>
      <c r="J375" s="19">
        <v>188.92000000000004</v>
      </c>
    </row>
    <row r="376" spans="2:10" x14ac:dyDescent="0.25">
      <c r="B376" s="28">
        <v>20</v>
      </c>
      <c r="C376" s="11" t="s">
        <v>274</v>
      </c>
      <c r="D376" s="12">
        <v>20710</v>
      </c>
      <c r="E376" s="12" t="s">
        <v>801</v>
      </c>
      <c r="F376" s="15">
        <v>123</v>
      </c>
      <c r="G376" s="16">
        <v>123</v>
      </c>
      <c r="H376" s="17">
        <f t="shared" si="5"/>
        <v>1</v>
      </c>
      <c r="I376" s="19">
        <v>49</v>
      </c>
      <c r="J376" s="19">
        <v>74</v>
      </c>
    </row>
    <row r="377" spans="2:10" x14ac:dyDescent="0.25">
      <c r="B377" s="28">
        <v>20</v>
      </c>
      <c r="C377" s="11" t="s">
        <v>274</v>
      </c>
      <c r="D377" s="12">
        <v>20750</v>
      </c>
      <c r="E377" s="12" t="s">
        <v>291</v>
      </c>
      <c r="F377" s="15">
        <v>206.66</v>
      </c>
      <c r="G377" s="16">
        <v>206.66</v>
      </c>
      <c r="H377" s="17">
        <f t="shared" si="5"/>
        <v>1</v>
      </c>
      <c r="I377" s="19">
        <v>71.27</v>
      </c>
      <c r="J377" s="19">
        <v>135.38999999999999</v>
      </c>
    </row>
    <row r="378" spans="2:10" x14ac:dyDescent="0.25">
      <c r="B378" s="28">
        <v>20</v>
      </c>
      <c r="C378" s="11" t="s">
        <v>274</v>
      </c>
      <c r="D378" s="12">
        <v>20770</v>
      </c>
      <c r="E378" s="12" t="s">
        <v>292</v>
      </c>
      <c r="F378" s="15">
        <v>601.58000000000004</v>
      </c>
      <c r="G378" s="16">
        <v>599.58000000000004</v>
      </c>
      <c r="H378" s="17">
        <f t="shared" si="5"/>
        <v>0.99667542139033882</v>
      </c>
      <c r="I378" s="19">
        <v>355.5</v>
      </c>
      <c r="J378" s="19">
        <v>244.07999999999998</v>
      </c>
    </row>
    <row r="379" spans="2:10" x14ac:dyDescent="0.25">
      <c r="B379" s="28">
        <v>20</v>
      </c>
      <c r="C379" s="11" t="s">
        <v>274</v>
      </c>
      <c r="D379" s="12">
        <v>20787</v>
      </c>
      <c r="E379" s="12" t="s">
        <v>293</v>
      </c>
      <c r="F379" s="15">
        <v>338.42999999999995</v>
      </c>
      <c r="G379" s="16">
        <v>338.42999999999995</v>
      </c>
      <c r="H379" s="17">
        <f t="shared" si="5"/>
        <v>1</v>
      </c>
      <c r="I379" s="19">
        <v>198.5</v>
      </c>
      <c r="J379" s="19">
        <v>139.93</v>
      </c>
    </row>
    <row r="380" spans="2:10" x14ac:dyDescent="0.25">
      <c r="B380" s="28">
        <v>23</v>
      </c>
      <c r="C380" s="11" t="s">
        <v>21</v>
      </c>
      <c r="D380" s="12">
        <v>23001</v>
      </c>
      <c r="E380" s="12" t="s">
        <v>294</v>
      </c>
      <c r="F380" s="15">
        <v>398.51000000000005</v>
      </c>
      <c r="G380" s="16">
        <v>397.51000000000005</v>
      </c>
      <c r="H380" s="17">
        <f t="shared" si="5"/>
        <v>0.9974906526812376</v>
      </c>
      <c r="I380" s="19">
        <v>260.48</v>
      </c>
      <c r="J380" s="19">
        <v>137.03</v>
      </c>
    </row>
    <row r="381" spans="2:10" x14ac:dyDescent="0.25">
      <c r="B381" s="28">
        <v>23</v>
      </c>
      <c r="C381" s="11" t="s">
        <v>21</v>
      </c>
      <c r="D381" s="12">
        <v>23068</v>
      </c>
      <c r="E381" s="12" t="s">
        <v>802</v>
      </c>
      <c r="F381" s="15">
        <v>78.72999999999999</v>
      </c>
      <c r="G381" s="16">
        <v>78.72999999999999</v>
      </c>
      <c r="H381" s="17">
        <f t="shared" si="5"/>
        <v>1</v>
      </c>
      <c r="I381" s="19">
        <v>32.4</v>
      </c>
      <c r="J381" s="19">
        <v>46.33</v>
      </c>
    </row>
    <row r="382" spans="2:10" x14ac:dyDescent="0.25">
      <c r="B382" s="28">
        <v>23</v>
      </c>
      <c r="C382" s="11" t="s">
        <v>21</v>
      </c>
      <c r="D382" s="12">
        <v>23079</v>
      </c>
      <c r="E382" s="12" t="s">
        <v>295</v>
      </c>
      <c r="F382" s="15">
        <v>170.6</v>
      </c>
      <c r="G382" s="16">
        <v>31.6</v>
      </c>
      <c r="H382" s="17">
        <f t="shared" si="5"/>
        <v>0.18522860492379836</v>
      </c>
      <c r="I382" s="19">
        <v>3.8</v>
      </c>
      <c r="J382" s="19">
        <v>27.8</v>
      </c>
    </row>
    <row r="383" spans="2:10" x14ac:dyDescent="0.25">
      <c r="B383" s="28">
        <v>23</v>
      </c>
      <c r="C383" s="11" t="s">
        <v>21</v>
      </c>
      <c r="D383" s="12">
        <v>23090</v>
      </c>
      <c r="E383" s="12" t="s">
        <v>296</v>
      </c>
      <c r="F383" s="15">
        <v>152.69</v>
      </c>
      <c r="G383" s="16">
        <v>152.69</v>
      </c>
      <c r="H383" s="17">
        <f t="shared" si="5"/>
        <v>1</v>
      </c>
      <c r="I383" s="19">
        <v>34.090000000000003</v>
      </c>
      <c r="J383" s="19">
        <v>118.6</v>
      </c>
    </row>
    <row r="384" spans="2:10" x14ac:dyDescent="0.25">
      <c r="B384" s="28">
        <v>23</v>
      </c>
      <c r="C384" s="11" t="s">
        <v>21</v>
      </c>
      <c r="D384" s="12">
        <v>23162</v>
      </c>
      <c r="E384" s="12" t="s">
        <v>297</v>
      </c>
      <c r="F384" s="15">
        <v>1803.3900000000003</v>
      </c>
      <c r="G384" s="16">
        <v>1728.3900000000003</v>
      </c>
      <c r="H384" s="17">
        <f t="shared" si="5"/>
        <v>0.95841165804401707</v>
      </c>
      <c r="I384" s="19">
        <v>605.49000000000012</v>
      </c>
      <c r="J384" s="19">
        <v>1122.8999999999999</v>
      </c>
    </row>
    <row r="385" spans="2:10" x14ac:dyDescent="0.25">
      <c r="B385" s="28">
        <v>23</v>
      </c>
      <c r="C385" s="11" t="s">
        <v>21</v>
      </c>
      <c r="D385" s="12">
        <v>23168</v>
      </c>
      <c r="E385" s="12" t="s">
        <v>298</v>
      </c>
      <c r="F385" s="15">
        <v>238.28</v>
      </c>
      <c r="G385" s="16">
        <v>238.28</v>
      </c>
      <c r="H385" s="17">
        <f t="shared" si="5"/>
        <v>1</v>
      </c>
      <c r="I385" s="19">
        <v>140.11000000000001</v>
      </c>
      <c r="J385" s="19">
        <v>98.17</v>
      </c>
    </row>
    <row r="386" spans="2:10" x14ac:dyDescent="0.25">
      <c r="B386" s="28">
        <v>23</v>
      </c>
      <c r="C386" s="11" t="s">
        <v>21</v>
      </c>
      <c r="D386" s="12">
        <v>23182</v>
      </c>
      <c r="E386" s="12" t="s">
        <v>299</v>
      </c>
      <c r="F386" s="15">
        <v>146.11000000000001</v>
      </c>
      <c r="G386" s="16">
        <v>146.11000000000001</v>
      </c>
      <c r="H386" s="17">
        <f t="shared" si="5"/>
        <v>1</v>
      </c>
      <c r="I386" s="19">
        <v>23.369999999999997</v>
      </c>
      <c r="J386" s="19">
        <v>122.74000000000001</v>
      </c>
    </row>
    <row r="387" spans="2:10" x14ac:dyDescent="0.25">
      <c r="B387" s="28">
        <v>23</v>
      </c>
      <c r="C387" s="11" t="s">
        <v>21</v>
      </c>
      <c r="D387" s="12">
        <v>23189</v>
      </c>
      <c r="E387" s="12" t="s">
        <v>300</v>
      </c>
      <c r="F387" s="15">
        <v>717.52999999999986</v>
      </c>
      <c r="G387" s="16">
        <v>622.32999999999981</v>
      </c>
      <c r="H387" s="17">
        <f t="shared" si="5"/>
        <v>0.86732262065697596</v>
      </c>
      <c r="I387" s="19">
        <v>244.15</v>
      </c>
      <c r="J387" s="19">
        <v>378.17999999999995</v>
      </c>
    </row>
    <row r="388" spans="2:10" x14ac:dyDescent="0.25">
      <c r="B388" s="28">
        <v>23</v>
      </c>
      <c r="C388" s="11" t="s">
        <v>21</v>
      </c>
      <c r="D388" s="12">
        <v>23300</v>
      </c>
      <c r="E388" s="12" t="s">
        <v>301</v>
      </c>
      <c r="F388" s="15">
        <v>358.77</v>
      </c>
      <c r="G388" s="16">
        <v>358.77</v>
      </c>
      <c r="H388" s="17">
        <f t="shared" si="5"/>
        <v>1</v>
      </c>
      <c r="I388" s="19">
        <v>301.2</v>
      </c>
      <c r="J388" s="19">
        <v>57.57</v>
      </c>
    </row>
    <row r="389" spans="2:10" x14ac:dyDescent="0.25">
      <c r="B389" s="28">
        <v>23</v>
      </c>
      <c r="C389" s="11" t="s">
        <v>21</v>
      </c>
      <c r="D389" s="12">
        <v>23350</v>
      </c>
      <c r="E389" s="12" t="s">
        <v>803</v>
      </c>
      <c r="F389" s="15">
        <v>3.5</v>
      </c>
      <c r="G389" s="16">
        <v>3.5</v>
      </c>
      <c r="H389" s="17">
        <f t="shared" si="5"/>
        <v>1</v>
      </c>
      <c r="I389" s="19">
        <v>0</v>
      </c>
      <c r="J389" s="19">
        <v>3.5</v>
      </c>
    </row>
    <row r="390" spans="2:10" x14ac:dyDescent="0.25">
      <c r="B390" s="28">
        <v>23</v>
      </c>
      <c r="C390" s="11" t="s">
        <v>21</v>
      </c>
      <c r="D390" s="12">
        <v>23417</v>
      </c>
      <c r="E390" s="12" t="s">
        <v>302</v>
      </c>
      <c r="F390" s="15">
        <v>440.8</v>
      </c>
      <c r="G390" s="16">
        <v>440.8</v>
      </c>
      <c r="H390" s="17">
        <f t="shared" si="5"/>
        <v>1</v>
      </c>
      <c r="I390" s="19">
        <v>204.7</v>
      </c>
      <c r="J390" s="19">
        <v>236.09999999999997</v>
      </c>
    </row>
    <row r="391" spans="2:10" x14ac:dyDescent="0.25">
      <c r="B391" s="28">
        <v>23</v>
      </c>
      <c r="C391" s="11" t="s">
        <v>21</v>
      </c>
      <c r="D391" s="12">
        <v>23419</v>
      </c>
      <c r="E391" s="12" t="s">
        <v>303</v>
      </c>
      <c r="F391" s="15">
        <v>58.8</v>
      </c>
      <c r="G391" s="16">
        <v>58.8</v>
      </c>
      <c r="H391" s="17">
        <f t="shared" si="5"/>
        <v>1</v>
      </c>
      <c r="I391" s="19">
        <v>6.8</v>
      </c>
      <c r="J391" s="19">
        <v>52</v>
      </c>
    </row>
    <row r="392" spans="2:10" x14ac:dyDescent="0.25">
      <c r="B392" s="28">
        <v>23</v>
      </c>
      <c r="C392" s="11" t="s">
        <v>21</v>
      </c>
      <c r="D392" s="12">
        <v>23464</v>
      </c>
      <c r="E392" s="12" t="s">
        <v>304</v>
      </c>
      <c r="F392" s="15">
        <v>9.5</v>
      </c>
      <c r="G392" s="16">
        <v>9.5</v>
      </c>
      <c r="H392" s="17">
        <f t="shared" si="5"/>
        <v>1</v>
      </c>
      <c r="I392" s="19">
        <v>7</v>
      </c>
      <c r="J392" s="19">
        <v>2.5</v>
      </c>
    </row>
    <row r="393" spans="2:10" x14ac:dyDescent="0.25">
      <c r="B393" s="28">
        <v>23</v>
      </c>
      <c r="C393" s="11" t="s">
        <v>21</v>
      </c>
      <c r="D393" s="12">
        <v>23466</v>
      </c>
      <c r="E393" s="12" t="s">
        <v>305</v>
      </c>
      <c r="F393" s="15">
        <v>61.94</v>
      </c>
      <c r="G393" s="16">
        <v>61.94</v>
      </c>
      <c r="H393" s="17">
        <f t="shared" si="5"/>
        <v>1</v>
      </c>
      <c r="I393" s="19">
        <v>6.1899999999999995</v>
      </c>
      <c r="J393" s="19">
        <v>55.75</v>
      </c>
    </row>
    <row r="394" spans="2:10" x14ac:dyDescent="0.25">
      <c r="B394" s="28">
        <v>23</v>
      </c>
      <c r="C394" s="11" t="s">
        <v>21</v>
      </c>
      <c r="D394" s="12">
        <v>23500</v>
      </c>
      <c r="E394" s="12" t="s">
        <v>23</v>
      </c>
      <c r="F394" s="15">
        <v>7.2</v>
      </c>
      <c r="G394" s="16">
        <v>7.2</v>
      </c>
      <c r="H394" s="17">
        <f t="shared" si="5"/>
        <v>1</v>
      </c>
      <c r="I394" s="19">
        <v>5.7</v>
      </c>
      <c r="J394" s="19">
        <v>1.5</v>
      </c>
    </row>
    <row r="395" spans="2:10" x14ac:dyDescent="0.25">
      <c r="B395" s="28">
        <v>23</v>
      </c>
      <c r="C395" s="11" t="s">
        <v>21</v>
      </c>
      <c r="D395" s="12">
        <v>23555</v>
      </c>
      <c r="E395" s="12" t="s">
        <v>306</v>
      </c>
      <c r="F395" s="15">
        <v>3</v>
      </c>
      <c r="G395" s="16">
        <v>3</v>
      </c>
      <c r="H395" s="17">
        <f t="shared" si="5"/>
        <v>1</v>
      </c>
      <c r="I395" s="19">
        <v>1</v>
      </c>
      <c r="J395" s="19">
        <v>2</v>
      </c>
    </row>
    <row r="396" spans="2:10" x14ac:dyDescent="0.25">
      <c r="B396" s="28">
        <v>23</v>
      </c>
      <c r="C396" s="11" t="s">
        <v>21</v>
      </c>
      <c r="D396" s="12">
        <v>23570</v>
      </c>
      <c r="E396" s="12" t="s">
        <v>307</v>
      </c>
      <c r="F396" s="15">
        <v>1</v>
      </c>
      <c r="G396" s="22">
        <v>1</v>
      </c>
      <c r="H396" s="23">
        <f t="shared" si="5"/>
        <v>1</v>
      </c>
      <c r="I396" s="24">
        <v>0</v>
      </c>
      <c r="J396" s="24">
        <v>1</v>
      </c>
    </row>
    <row r="397" spans="2:10" x14ac:dyDescent="0.25">
      <c r="B397" s="28">
        <v>23</v>
      </c>
      <c r="C397" s="11" t="s">
        <v>21</v>
      </c>
      <c r="D397" s="12">
        <v>23574</v>
      </c>
      <c r="E397" s="12" t="s">
        <v>308</v>
      </c>
      <c r="F397" s="15">
        <v>16.8</v>
      </c>
      <c r="G397" s="16">
        <v>16.8</v>
      </c>
      <c r="H397" s="17">
        <f t="shared" ref="H397:H460" si="6">+IFERROR(G397/F397,0)</f>
        <v>1</v>
      </c>
      <c r="I397" s="19">
        <v>14</v>
      </c>
      <c r="J397" s="19">
        <v>2.8</v>
      </c>
    </row>
    <row r="398" spans="2:10" x14ac:dyDescent="0.25">
      <c r="B398" s="28">
        <v>23</v>
      </c>
      <c r="C398" s="11" t="s">
        <v>21</v>
      </c>
      <c r="D398" s="12">
        <v>23580</v>
      </c>
      <c r="E398" s="12" t="s">
        <v>309</v>
      </c>
      <c r="F398" s="15">
        <v>56.279999999999994</v>
      </c>
      <c r="G398" s="16">
        <v>56.279999999999994</v>
      </c>
      <c r="H398" s="17">
        <f t="shared" si="6"/>
        <v>1</v>
      </c>
      <c r="I398" s="19">
        <v>23.75</v>
      </c>
      <c r="J398" s="19">
        <v>32.529999999999994</v>
      </c>
    </row>
    <row r="399" spans="2:10" x14ac:dyDescent="0.25">
      <c r="B399" s="28">
        <v>23</v>
      </c>
      <c r="C399" s="11" t="s">
        <v>21</v>
      </c>
      <c r="D399" s="12">
        <v>23586</v>
      </c>
      <c r="E399" s="12" t="s">
        <v>804</v>
      </c>
      <c r="F399" s="15">
        <v>42.01</v>
      </c>
      <c r="G399" s="16">
        <v>42.01</v>
      </c>
      <c r="H399" s="17">
        <f t="shared" si="6"/>
        <v>1</v>
      </c>
      <c r="I399" s="19">
        <v>8</v>
      </c>
      <c r="J399" s="19">
        <v>34.01</v>
      </c>
    </row>
    <row r="400" spans="2:10" x14ac:dyDescent="0.25">
      <c r="B400" s="28">
        <v>23</v>
      </c>
      <c r="C400" s="11" t="s">
        <v>21</v>
      </c>
      <c r="D400" s="12">
        <v>23660</v>
      </c>
      <c r="E400" s="12" t="s">
        <v>310</v>
      </c>
      <c r="F400" s="15">
        <v>117.13</v>
      </c>
      <c r="G400" s="16">
        <v>117.13</v>
      </c>
      <c r="H400" s="17">
        <f t="shared" si="6"/>
        <v>1</v>
      </c>
      <c r="I400" s="19">
        <v>39</v>
      </c>
      <c r="J400" s="19">
        <v>78.13</v>
      </c>
    </row>
    <row r="401" spans="2:10" x14ac:dyDescent="0.25">
      <c r="B401" s="28">
        <v>23</v>
      </c>
      <c r="C401" s="11" t="s">
        <v>21</v>
      </c>
      <c r="D401" s="12">
        <v>23670</v>
      </c>
      <c r="E401" s="12" t="s">
        <v>805</v>
      </c>
      <c r="F401" s="15">
        <v>144.26</v>
      </c>
      <c r="G401" s="16">
        <v>144.26</v>
      </c>
      <c r="H401" s="17">
        <f t="shared" si="6"/>
        <v>1</v>
      </c>
      <c r="I401" s="19">
        <v>34</v>
      </c>
      <c r="J401" s="19">
        <v>110.25999999999999</v>
      </c>
    </row>
    <row r="402" spans="2:10" x14ac:dyDescent="0.25">
      <c r="B402" s="28">
        <v>23</v>
      </c>
      <c r="C402" s="11" t="s">
        <v>21</v>
      </c>
      <c r="D402" s="12">
        <v>23672</v>
      </c>
      <c r="E402" s="12" t="s">
        <v>806</v>
      </c>
      <c r="F402" s="15">
        <v>18.329999999999998</v>
      </c>
      <c r="G402" s="16">
        <v>18.329999999999998</v>
      </c>
      <c r="H402" s="17">
        <f t="shared" si="6"/>
        <v>1</v>
      </c>
      <c r="I402" s="19">
        <v>1</v>
      </c>
      <c r="J402" s="19">
        <v>17.329999999999998</v>
      </c>
    </row>
    <row r="403" spans="2:10" x14ac:dyDescent="0.25">
      <c r="B403" s="28">
        <v>23</v>
      </c>
      <c r="C403" s="11" t="s">
        <v>21</v>
      </c>
      <c r="D403" s="12">
        <v>23675</v>
      </c>
      <c r="E403" s="12" t="s">
        <v>311</v>
      </c>
      <c r="F403" s="15">
        <v>13.999999999999998</v>
      </c>
      <c r="G403" s="16">
        <v>13.999999999999998</v>
      </c>
      <c r="H403" s="17">
        <f t="shared" si="6"/>
        <v>1</v>
      </c>
      <c r="I403" s="19">
        <v>4.3000000000000007</v>
      </c>
      <c r="J403" s="19">
        <v>9.6999999999999993</v>
      </c>
    </row>
    <row r="404" spans="2:10" x14ac:dyDescent="0.25">
      <c r="B404" s="28">
        <v>23</v>
      </c>
      <c r="C404" s="11" t="s">
        <v>21</v>
      </c>
      <c r="D404" s="12">
        <v>23678</v>
      </c>
      <c r="E404" s="12" t="s">
        <v>312</v>
      </c>
      <c r="F404" s="15">
        <v>327.27</v>
      </c>
      <c r="G404" s="16">
        <v>302.27</v>
      </c>
      <c r="H404" s="17">
        <f t="shared" si="6"/>
        <v>0.92361047453173217</v>
      </c>
      <c r="I404" s="19">
        <v>175.21</v>
      </c>
      <c r="J404" s="19">
        <v>127.06000000000002</v>
      </c>
    </row>
    <row r="405" spans="2:10" x14ac:dyDescent="0.25">
      <c r="B405" s="28">
        <v>23</v>
      </c>
      <c r="C405" s="11" t="s">
        <v>21</v>
      </c>
      <c r="D405" s="12">
        <v>23686</v>
      </c>
      <c r="E405" s="12" t="s">
        <v>313</v>
      </c>
      <c r="F405" s="15">
        <v>867.61</v>
      </c>
      <c r="G405" s="16">
        <v>867.61</v>
      </c>
      <c r="H405" s="17">
        <f t="shared" si="6"/>
        <v>1</v>
      </c>
      <c r="I405" s="19">
        <v>452.2</v>
      </c>
      <c r="J405" s="19">
        <v>415.41</v>
      </c>
    </row>
    <row r="406" spans="2:10" x14ac:dyDescent="0.25">
      <c r="B406" s="28">
        <v>23</v>
      </c>
      <c r="C406" s="11" t="s">
        <v>21</v>
      </c>
      <c r="D406" s="12">
        <v>23807</v>
      </c>
      <c r="E406" s="12" t="s">
        <v>314</v>
      </c>
      <c r="F406" s="15">
        <v>488.53000000000003</v>
      </c>
      <c r="G406" s="16">
        <v>488.53000000000003</v>
      </c>
      <c r="H406" s="17">
        <f t="shared" si="6"/>
        <v>1</v>
      </c>
      <c r="I406" s="19">
        <v>144.53999999999996</v>
      </c>
      <c r="J406" s="19">
        <v>343.98999999999995</v>
      </c>
    </row>
    <row r="407" spans="2:10" x14ac:dyDescent="0.25">
      <c r="B407" s="28">
        <v>23</v>
      </c>
      <c r="C407" s="11" t="s">
        <v>21</v>
      </c>
      <c r="D407" s="12">
        <v>23815</v>
      </c>
      <c r="E407" s="12" t="s">
        <v>807</v>
      </c>
      <c r="F407" s="15">
        <v>115.71000000000001</v>
      </c>
      <c r="G407" s="16">
        <v>115.71000000000001</v>
      </c>
      <c r="H407" s="17">
        <f t="shared" si="6"/>
        <v>1</v>
      </c>
      <c r="I407" s="19">
        <v>30.11</v>
      </c>
      <c r="J407" s="19">
        <v>85.6</v>
      </c>
    </row>
    <row r="408" spans="2:10" x14ac:dyDescent="0.25">
      <c r="B408" s="28">
        <v>23</v>
      </c>
      <c r="C408" s="11" t="s">
        <v>21</v>
      </c>
      <c r="D408" s="12">
        <v>23855</v>
      </c>
      <c r="E408" s="12" t="s">
        <v>315</v>
      </c>
      <c r="F408" s="15">
        <v>128.41</v>
      </c>
      <c r="G408" s="16">
        <v>126.40999999999998</v>
      </c>
      <c r="H408" s="17">
        <f t="shared" si="6"/>
        <v>0.98442488902733416</v>
      </c>
      <c r="I408" s="19">
        <v>51.609999999999992</v>
      </c>
      <c r="J408" s="19">
        <v>74.800000000000011</v>
      </c>
    </row>
    <row r="409" spans="2:10" x14ac:dyDescent="0.25">
      <c r="B409" s="28">
        <v>25</v>
      </c>
      <c r="C409" s="11" t="s">
        <v>316</v>
      </c>
      <c r="D409" s="12">
        <v>25001</v>
      </c>
      <c r="E409" s="12" t="s">
        <v>921</v>
      </c>
      <c r="F409" s="15">
        <v>40</v>
      </c>
      <c r="G409" s="16">
        <v>40</v>
      </c>
      <c r="H409" s="17">
        <f t="shared" si="6"/>
        <v>1</v>
      </c>
      <c r="I409" s="19">
        <v>0</v>
      </c>
      <c r="J409" s="19">
        <v>40</v>
      </c>
    </row>
    <row r="410" spans="2:10" x14ac:dyDescent="0.25">
      <c r="B410" s="28">
        <v>25</v>
      </c>
      <c r="C410" s="11" t="s">
        <v>316</v>
      </c>
      <c r="D410" s="12">
        <v>25035</v>
      </c>
      <c r="E410" s="12" t="s">
        <v>317</v>
      </c>
      <c r="F410" s="15">
        <v>0.89999999999999991</v>
      </c>
      <c r="G410" s="16">
        <v>0.89999999999999991</v>
      </c>
      <c r="H410" s="17">
        <f t="shared" si="6"/>
        <v>1</v>
      </c>
      <c r="I410" s="19">
        <v>0.6</v>
      </c>
      <c r="J410" s="19">
        <v>0.3</v>
      </c>
    </row>
    <row r="411" spans="2:10" x14ac:dyDescent="0.25">
      <c r="B411" s="28">
        <v>25</v>
      </c>
      <c r="C411" s="11" t="s">
        <v>316</v>
      </c>
      <c r="D411" s="12">
        <v>25040</v>
      </c>
      <c r="E411" s="12" t="s">
        <v>318</v>
      </c>
      <c r="F411" s="15">
        <v>0.59000000000000008</v>
      </c>
      <c r="G411" s="16">
        <v>0.59000000000000008</v>
      </c>
      <c r="H411" s="17">
        <f t="shared" si="6"/>
        <v>1</v>
      </c>
      <c r="I411" s="19">
        <v>0.26</v>
      </c>
      <c r="J411" s="19">
        <v>0.32999999999999996</v>
      </c>
    </row>
    <row r="412" spans="2:10" x14ac:dyDescent="0.25">
      <c r="B412" s="28">
        <v>25</v>
      </c>
      <c r="C412" s="11" t="s">
        <v>316</v>
      </c>
      <c r="D412" s="12">
        <v>25053</v>
      </c>
      <c r="E412" s="12" t="s">
        <v>319</v>
      </c>
      <c r="F412" s="15">
        <v>11.25</v>
      </c>
      <c r="G412" s="16">
        <v>11.25</v>
      </c>
      <c r="H412" s="17">
        <f t="shared" si="6"/>
        <v>1</v>
      </c>
      <c r="I412" s="19">
        <v>1.7000000000000002</v>
      </c>
      <c r="J412" s="19">
        <v>9.5500000000000007</v>
      </c>
    </row>
    <row r="413" spans="2:10" x14ac:dyDescent="0.25">
      <c r="B413" s="28">
        <v>25</v>
      </c>
      <c r="C413" s="11" t="s">
        <v>316</v>
      </c>
      <c r="D413" s="12">
        <v>25095</v>
      </c>
      <c r="E413" s="12" t="s">
        <v>922</v>
      </c>
      <c r="F413" s="15">
        <v>20</v>
      </c>
      <c r="G413" s="16">
        <v>20</v>
      </c>
      <c r="H413" s="17">
        <f t="shared" si="6"/>
        <v>1</v>
      </c>
      <c r="I413" s="19">
        <v>20</v>
      </c>
      <c r="J413" s="19">
        <v>0</v>
      </c>
    </row>
    <row r="414" spans="2:10" x14ac:dyDescent="0.25">
      <c r="B414" s="28">
        <v>25</v>
      </c>
      <c r="C414" s="11" t="s">
        <v>316</v>
      </c>
      <c r="D414" s="12">
        <v>25099</v>
      </c>
      <c r="E414" s="12" t="s">
        <v>923</v>
      </c>
      <c r="F414" s="15">
        <v>5.6</v>
      </c>
      <c r="G414" s="16">
        <v>5.6</v>
      </c>
      <c r="H414" s="17">
        <f t="shared" si="6"/>
        <v>1</v>
      </c>
      <c r="I414" s="19">
        <v>0</v>
      </c>
      <c r="J414" s="19">
        <v>5.6</v>
      </c>
    </row>
    <row r="415" spans="2:10" x14ac:dyDescent="0.25">
      <c r="B415" s="28">
        <v>25</v>
      </c>
      <c r="C415" s="11" t="s">
        <v>316</v>
      </c>
      <c r="D415" s="12">
        <v>25120</v>
      </c>
      <c r="E415" s="12" t="s">
        <v>320</v>
      </c>
      <c r="F415" s="15">
        <v>22.98</v>
      </c>
      <c r="G415" s="16">
        <v>22.98</v>
      </c>
      <c r="H415" s="17">
        <f t="shared" si="6"/>
        <v>1</v>
      </c>
      <c r="I415" s="19">
        <v>15.229999999999999</v>
      </c>
      <c r="J415" s="19">
        <v>7.7499999999999991</v>
      </c>
    </row>
    <row r="416" spans="2:10" x14ac:dyDescent="0.25">
      <c r="B416" s="28">
        <v>25</v>
      </c>
      <c r="C416" s="11" t="s">
        <v>316</v>
      </c>
      <c r="D416" s="12">
        <v>25123</v>
      </c>
      <c r="E416" s="12" t="s">
        <v>321</v>
      </c>
      <c r="F416" s="15">
        <v>0.31</v>
      </c>
      <c r="G416" s="16">
        <v>0.31</v>
      </c>
      <c r="H416" s="17">
        <f t="shared" si="6"/>
        <v>1</v>
      </c>
      <c r="I416" s="19">
        <v>0.31</v>
      </c>
      <c r="J416" s="19">
        <v>0</v>
      </c>
    </row>
    <row r="417" spans="2:10" x14ac:dyDescent="0.25">
      <c r="B417" s="28">
        <v>25</v>
      </c>
      <c r="C417" s="11" t="s">
        <v>316</v>
      </c>
      <c r="D417" s="12">
        <v>25126</v>
      </c>
      <c r="E417" s="12" t="s">
        <v>739</v>
      </c>
      <c r="F417" s="15">
        <v>1</v>
      </c>
      <c r="G417" s="16">
        <v>1</v>
      </c>
      <c r="H417" s="17">
        <f t="shared" si="6"/>
        <v>1</v>
      </c>
      <c r="I417" s="19">
        <v>0</v>
      </c>
      <c r="J417" s="19">
        <v>1</v>
      </c>
    </row>
    <row r="418" spans="2:10" x14ac:dyDescent="0.25">
      <c r="B418" s="28">
        <v>25</v>
      </c>
      <c r="C418" s="11" t="s">
        <v>316</v>
      </c>
      <c r="D418" s="12">
        <v>25148</v>
      </c>
      <c r="E418" s="12" t="s">
        <v>322</v>
      </c>
      <c r="F418" s="15">
        <v>91.9</v>
      </c>
      <c r="G418" s="16">
        <v>91.9</v>
      </c>
      <c r="H418" s="17">
        <f t="shared" si="6"/>
        <v>1</v>
      </c>
      <c r="I418" s="19">
        <v>25.7</v>
      </c>
      <c r="J418" s="19">
        <v>66.2</v>
      </c>
    </row>
    <row r="419" spans="2:10" x14ac:dyDescent="0.25">
      <c r="B419" s="28">
        <v>25</v>
      </c>
      <c r="C419" s="11" t="s">
        <v>316</v>
      </c>
      <c r="D419" s="12">
        <v>25151</v>
      </c>
      <c r="E419" s="12" t="s">
        <v>323</v>
      </c>
      <c r="F419" s="15">
        <v>0.4</v>
      </c>
      <c r="G419" s="16">
        <v>0.4</v>
      </c>
      <c r="H419" s="17">
        <f t="shared" si="6"/>
        <v>1</v>
      </c>
      <c r="I419" s="19">
        <v>0.3</v>
      </c>
      <c r="J419" s="19">
        <v>0.1</v>
      </c>
    </row>
    <row r="420" spans="2:10" x14ac:dyDescent="0.25">
      <c r="B420" s="28">
        <v>25</v>
      </c>
      <c r="C420" s="11" t="s">
        <v>316</v>
      </c>
      <c r="D420" s="12">
        <v>25154</v>
      </c>
      <c r="E420" s="12" t="s">
        <v>324</v>
      </c>
      <c r="F420" s="15">
        <v>62.120000000000005</v>
      </c>
      <c r="G420" s="16">
        <v>59.120000000000005</v>
      </c>
      <c r="H420" s="17">
        <f t="shared" si="6"/>
        <v>0.95170637475853193</v>
      </c>
      <c r="I420" s="19">
        <v>8.3000000000000007</v>
      </c>
      <c r="J420" s="19">
        <v>50.82</v>
      </c>
    </row>
    <row r="421" spans="2:10" x14ac:dyDescent="0.25">
      <c r="B421" s="28">
        <v>25</v>
      </c>
      <c r="C421" s="11" t="s">
        <v>316</v>
      </c>
      <c r="D421" s="12">
        <v>25178</v>
      </c>
      <c r="E421" s="12" t="s">
        <v>325</v>
      </c>
      <c r="F421" s="15">
        <v>3.1</v>
      </c>
      <c r="G421" s="16">
        <v>3.1</v>
      </c>
      <c r="H421" s="17">
        <f t="shared" si="6"/>
        <v>1</v>
      </c>
      <c r="I421" s="19">
        <v>0</v>
      </c>
      <c r="J421" s="19">
        <v>3.1</v>
      </c>
    </row>
    <row r="422" spans="2:10" x14ac:dyDescent="0.25">
      <c r="B422" s="28">
        <v>25</v>
      </c>
      <c r="C422" s="11" t="s">
        <v>316</v>
      </c>
      <c r="D422" s="12">
        <v>25181</v>
      </c>
      <c r="E422" s="12" t="s">
        <v>326</v>
      </c>
      <c r="F422" s="15">
        <v>7.3699999999999992</v>
      </c>
      <c r="G422" s="16">
        <v>7.3699999999999992</v>
      </c>
      <c r="H422" s="17">
        <f t="shared" si="6"/>
        <v>1</v>
      </c>
      <c r="I422" s="19">
        <v>5.0199999999999996</v>
      </c>
      <c r="J422" s="19">
        <v>2.3499999999999996</v>
      </c>
    </row>
    <row r="423" spans="2:10" x14ac:dyDescent="0.25">
      <c r="B423" s="28">
        <v>25</v>
      </c>
      <c r="C423" s="11" t="s">
        <v>316</v>
      </c>
      <c r="D423" s="12">
        <v>25183</v>
      </c>
      <c r="E423" s="12" t="s">
        <v>327</v>
      </c>
      <c r="F423" s="15">
        <v>217.76</v>
      </c>
      <c r="G423" s="16">
        <v>215.76</v>
      </c>
      <c r="H423" s="17">
        <f t="shared" si="6"/>
        <v>0.99081557678177812</v>
      </c>
      <c r="I423" s="19">
        <v>77.83</v>
      </c>
      <c r="J423" s="19">
        <v>137.93</v>
      </c>
    </row>
    <row r="424" spans="2:10" x14ac:dyDescent="0.25">
      <c r="B424" s="28">
        <v>25</v>
      </c>
      <c r="C424" s="11" t="s">
        <v>316</v>
      </c>
      <c r="D424" s="12">
        <v>25200</v>
      </c>
      <c r="E424" s="12" t="s">
        <v>328</v>
      </c>
      <c r="F424" s="15">
        <v>2.8</v>
      </c>
      <c r="G424" s="16">
        <v>2.8</v>
      </c>
      <c r="H424" s="17">
        <f t="shared" si="6"/>
        <v>1</v>
      </c>
      <c r="I424" s="19">
        <v>1</v>
      </c>
      <c r="J424" s="19">
        <v>1.8</v>
      </c>
    </row>
    <row r="425" spans="2:10" x14ac:dyDescent="0.25">
      <c r="B425" s="28">
        <v>25</v>
      </c>
      <c r="C425" s="11" t="s">
        <v>316</v>
      </c>
      <c r="D425" s="12">
        <v>25214</v>
      </c>
      <c r="E425" s="12" t="s">
        <v>808</v>
      </c>
      <c r="F425" s="15">
        <v>5.5</v>
      </c>
      <c r="G425" s="16">
        <v>5.5</v>
      </c>
      <c r="H425" s="17">
        <f t="shared" si="6"/>
        <v>1</v>
      </c>
      <c r="I425" s="19">
        <v>4.5</v>
      </c>
      <c r="J425" s="19">
        <v>1</v>
      </c>
    </row>
    <row r="426" spans="2:10" x14ac:dyDescent="0.25">
      <c r="B426" s="28">
        <v>25</v>
      </c>
      <c r="C426" s="11" t="s">
        <v>316</v>
      </c>
      <c r="D426" s="12">
        <v>25224</v>
      </c>
      <c r="E426" s="12" t="s">
        <v>809</v>
      </c>
      <c r="F426" s="15">
        <v>1</v>
      </c>
      <c r="G426" s="16">
        <v>1</v>
      </c>
      <c r="H426" s="17">
        <f t="shared" si="6"/>
        <v>1</v>
      </c>
      <c r="I426" s="19">
        <v>0</v>
      </c>
      <c r="J426" s="19">
        <v>1</v>
      </c>
    </row>
    <row r="427" spans="2:10" x14ac:dyDescent="0.25">
      <c r="B427" s="28">
        <v>25</v>
      </c>
      <c r="C427" s="11" t="s">
        <v>316</v>
      </c>
      <c r="D427" s="12">
        <v>25245</v>
      </c>
      <c r="E427" s="12" t="s">
        <v>329</v>
      </c>
      <c r="F427" s="15">
        <v>1.1000000000000001</v>
      </c>
      <c r="G427" s="16">
        <v>1.1000000000000001</v>
      </c>
      <c r="H427" s="17">
        <f t="shared" si="6"/>
        <v>1</v>
      </c>
      <c r="I427" s="19">
        <v>0</v>
      </c>
      <c r="J427" s="19">
        <v>1.1000000000000001</v>
      </c>
    </row>
    <row r="428" spans="2:10" x14ac:dyDescent="0.25">
      <c r="B428" s="28">
        <v>25</v>
      </c>
      <c r="C428" s="11" t="s">
        <v>316</v>
      </c>
      <c r="D428" s="12">
        <v>25258</v>
      </c>
      <c r="E428" s="12" t="s">
        <v>116</v>
      </c>
      <c r="F428" s="15">
        <v>8.4699999999999989</v>
      </c>
      <c r="G428" s="16">
        <v>8.4699999999999989</v>
      </c>
      <c r="H428" s="17">
        <f t="shared" si="6"/>
        <v>1</v>
      </c>
      <c r="I428" s="19">
        <v>0</v>
      </c>
      <c r="J428" s="19">
        <v>8.4699999999999989</v>
      </c>
    </row>
    <row r="429" spans="2:10" x14ac:dyDescent="0.25">
      <c r="B429" s="28">
        <v>25</v>
      </c>
      <c r="C429" s="11" t="s">
        <v>316</v>
      </c>
      <c r="D429" s="12">
        <v>25260</v>
      </c>
      <c r="E429" s="12" t="s">
        <v>810</v>
      </c>
      <c r="F429" s="15">
        <v>8</v>
      </c>
      <c r="G429" s="16">
        <v>8</v>
      </c>
      <c r="H429" s="17">
        <f t="shared" si="6"/>
        <v>1</v>
      </c>
      <c r="I429" s="19">
        <v>0</v>
      </c>
      <c r="J429" s="19">
        <v>8</v>
      </c>
    </row>
    <row r="430" spans="2:10" x14ac:dyDescent="0.25">
      <c r="B430" s="28">
        <v>25</v>
      </c>
      <c r="C430" s="11" t="s">
        <v>316</v>
      </c>
      <c r="D430" s="12">
        <v>25269</v>
      </c>
      <c r="E430" s="12" t="s">
        <v>330</v>
      </c>
      <c r="F430" s="15">
        <v>28.9</v>
      </c>
      <c r="G430" s="16">
        <v>26.9</v>
      </c>
      <c r="H430" s="17">
        <f t="shared" si="6"/>
        <v>0.9307958477508651</v>
      </c>
      <c r="I430" s="19">
        <v>0.7</v>
      </c>
      <c r="J430" s="19">
        <v>26.2</v>
      </c>
    </row>
    <row r="431" spans="2:10" x14ac:dyDescent="0.25">
      <c r="B431" s="28">
        <v>25</v>
      </c>
      <c r="C431" s="11" t="s">
        <v>316</v>
      </c>
      <c r="D431" s="12">
        <v>25279</v>
      </c>
      <c r="E431" s="12" t="s">
        <v>331</v>
      </c>
      <c r="F431" s="15">
        <v>1</v>
      </c>
      <c r="G431" s="16">
        <v>1</v>
      </c>
      <c r="H431" s="17">
        <f t="shared" si="6"/>
        <v>1</v>
      </c>
      <c r="I431" s="19">
        <v>0</v>
      </c>
      <c r="J431" s="19">
        <v>1</v>
      </c>
    </row>
    <row r="432" spans="2:10" x14ac:dyDescent="0.25">
      <c r="B432" s="28">
        <v>25</v>
      </c>
      <c r="C432" s="11" t="s">
        <v>316</v>
      </c>
      <c r="D432" s="12">
        <v>25281</v>
      </c>
      <c r="E432" s="12" t="s">
        <v>332</v>
      </c>
      <c r="F432" s="15">
        <v>1.05</v>
      </c>
      <c r="G432" s="16">
        <v>1.05</v>
      </c>
      <c r="H432" s="17">
        <f t="shared" si="6"/>
        <v>1</v>
      </c>
      <c r="I432" s="19">
        <v>0.45</v>
      </c>
      <c r="J432" s="19">
        <v>0.6</v>
      </c>
    </row>
    <row r="433" spans="2:10" x14ac:dyDescent="0.25">
      <c r="B433" s="28">
        <v>25</v>
      </c>
      <c r="C433" s="11" t="s">
        <v>316</v>
      </c>
      <c r="D433" s="12">
        <v>25286</v>
      </c>
      <c r="E433" s="12" t="s">
        <v>811</v>
      </c>
      <c r="F433" s="15">
        <v>13</v>
      </c>
      <c r="G433" s="16">
        <v>13</v>
      </c>
      <c r="H433" s="17">
        <f t="shared" si="6"/>
        <v>1</v>
      </c>
      <c r="I433" s="19">
        <v>0</v>
      </c>
      <c r="J433" s="19">
        <v>13</v>
      </c>
    </row>
    <row r="434" spans="2:10" x14ac:dyDescent="0.25">
      <c r="B434" s="28">
        <v>25</v>
      </c>
      <c r="C434" s="11" t="s">
        <v>316</v>
      </c>
      <c r="D434" s="12">
        <v>25288</v>
      </c>
      <c r="E434" s="12" t="s">
        <v>740</v>
      </c>
      <c r="F434" s="15">
        <v>24.83</v>
      </c>
      <c r="G434" s="16">
        <v>23.33</v>
      </c>
      <c r="H434" s="17">
        <f t="shared" si="6"/>
        <v>0.93958920660491341</v>
      </c>
      <c r="I434" s="19">
        <v>3</v>
      </c>
      <c r="J434" s="19">
        <v>20.329999999999998</v>
      </c>
    </row>
    <row r="435" spans="2:10" x14ac:dyDescent="0.25">
      <c r="B435" s="28">
        <v>25</v>
      </c>
      <c r="C435" s="11" t="s">
        <v>316</v>
      </c>
      <c r="D435" s="12">
        <v>25290</v>
      </c>
      <c r="E435" s="12" t="s">
        <v>333</v>
      </c>
      <c r="F435" s="15">
        <v>36.629999999999995</v>
      </c>
      <c r="G435" s="16">
        <v>36.629999999999995</v>
      </c>
      <c r="H435" s="17">
        <f t="shared" si="6"/>
        <v>1</v>
      </c>
      <c r="I435" s="19">
        <v>22.34</v>
      </c>
      <c r="J435" s="19">
        <v>14.29</v>
      </c>
    </row>
    <row r="436" spans="2:10" x14ac:dyDescent="0.25">
      <c r="B436" s="28">
        <v>25</v>
      </c>
      <c r="C436" s="11" t="s">
        <v>316</v>
      </c>
      <c r="D436" s="12">
        <v>25295</v>
      </c>
      <c r="E436" s="12" t="s">
        <v>924</v>
      </c>
      <c r="F436" s="15">
        <v>1</v>
      </c>
      <c r="G436" s="16">
        <v>1</v>
      </c>
      <c r="H436" s="17">
        <f t="shared" si="6"/>
        <v>1</v>
      </c>
      <c r="I436" s="19">
        <v>1</v>
      </c>
      <c r="J436" s="19">
        <v>0</v>
      </c>
    </row>
    <row r="437" spans="2:10" x14ac:dyDescent="0.25">
      <c r="B437" s="28">
        <v>25</v>
      </c>
      <c r="C437" s="11" t="s">
        <v>316</v>
      </c>
      <c r="D437" s="12">
        <v>25297</v>
      </c>
      <c r="E437" s="12" t="s">
        <v>334</v>
      </c>
      <c r="F437" s="15">
        <v>2.75</v>
      </c>
      <c r="G437" s="16">
        <v>2.75</v>
      </c>
      <c r="H437" s="17">
        <f t="shared" si="6"/>
        <v>1</v>
      </c>
      <c r="I437" s="19">
        <v>0</v>
      </c>
      <c r="J437" s="19">
        <v>2.75</v>
      </c>
    </row>
    <row r="438" spans="2:10" x14ac:dyDescent="0.25">
      <c r="B438" s="28">
        <v>25</v>
      </c>
      <c r="C438" s="11" t="s">
        <v>316</v>
      </c>
      <c r="D438" s="12">
        <v>25317</v>
      </c>
      <c r="E438" s="12" t="s">
        <v>335</v>
      </c>
      <c r="F438" s="15">
        <v>33.9</v>
      </c>
      <c r="G438" s="16">
        <v>33.9</v>
      </c>
      <c r="H438" s="17">
        <f t="shared" si="6"/>
        <v>1</v>
      </c>
      <c r="I438" s="19">
        <v>22.17</v>
      </c>
      <c r="J438" s="19">
        <v>11.73</v>
      </c>
    </row>
    <row r="439" spans="2:10" x14ac:dyDescent="0.25">
      <c r="B439" s="28">
        <v>25</v>
      </c>
      <c r="C439" s="11" t="s">
        <v>316</v>
      </c>
      <c r="D439" s="12">
        <v>25320</v>
      </c>
      <c r="E439" s="12" t="s">
        <v>336</v>
      </c>
      <c r="F439" s="15">
        <v>21.69</v>
      </c>
      <c r="G439" s="16">
        <v>21.69</v>
      </c>
      <c r="H439" s="17">
        <f t="shared" si="6"/>
        <v>1</v>
      </c>
      <c r="I439" s="19">
        <v>6.4</v>
      </c>
      <c r="J439" s="19">
        <v>15.29</v>
      </c>
    </row>
    <row r="440" spans="2:10" x14ac:dyDescent="0.25">
      <c r="B440" s="28">
        <v>25</v>
      </c>
      <c r="C440" s="11" t="s">
        <v>316</v>
      </c>
      <c r="D440" s="12">
        <v>25322</v>
      </c>
      <c r="E440" s="12" t="s">
        <v>337</v>
      </c>
      <c r="F440" s="15">
        <v>2.48</v>
      </c>
      <c r="G440" s="16">
        <v>1.48</v>
      </c>
      <c r="H440" s="17">
        <f t="shared" si="6"/>
        <v>0.59677419354838712</v>
      </c>
      <c r="I440" s="19">
        <v>0</v>
      </c>
      <c r="J440" s="19">
        <v>1.48</v>
      </c>
    </row>
    <row r="441" spans="2:10" x14ac:dyDescent="0.25">
      <c r="B441" s="28">
        <v>25</v>
      </c>
      <c r="C441" s="11" t="s">
        <v>316</v>
      </c>
      <c r="D441" s="12">
        <v>25326</v>
      </c>
      <c r="E441" s="12" t="s">
        <v>338</v>
      </c>
      <c r="F441" s="15">
        <v>41.34</v>
      </c>
      <c r="G441" s="16">
        <v>41.34</v>
      </c>
      <c r="H441" s="17">
        <f t="shared" si="6"/>
        <v>1</v>
      </c>
      <c r="I441" s="19">
        <v>2.67</v>
      </c>
      <c r="J441" s="19">
        <v>38.67</v>
      </c>
    </row>
    <row r="442" spans="2:10" x14ac:dyDescent="0.25">
      <c r="B442" s="28">
        <v>25</v>
      </c>
      <c r="C442" s="11" t="s">
        <v>316</v>
      </c>
      <c r="D442" s="12">
        <v>25328</v>
      </c>
      <c r="E442" s="12" t="s">
        <v>339</v>
      </c>
      <c r="F442" s="15">
        <v>1.75</v>
      </c>
      <c r="G442" s="16">
        <v>1.75</v>
      </c>
      <c r="H442" s="17">
        <f t="shared" si="6"/>
        <v>1</v>
      </c>
      <c r="I442" s="19">
        <v>0.5</v>
      </c>
      <c r="J442" s="19">
        <v>1.25</v>
      </c>
    </row>
    <row r="443" spans="2:10" x14ac:dyDescent="0.25">
      <c r="B443" s="28">
        <v>25</v>
      </c>
      <c r="C443" s="11" t="s">
        <v>316</v>
      </c>
      <c r="D443" s="12">
        <v>25339</v>
      </c>
      <c r="E443" s="12" t="s">
        <v>340</v>
      </c>
      <c r="F443" s="15">
        <v>5.2</v>
      </c>
      <c r="G443" s="16">
        <v>5.2</v>
      </c>
      <c r="H443" s="17">
        <f t="shared" si="6"/>
        <v>1</v>
      </c>
      <c r="I443" s="19">
        <v>1</v>
      </c>
      <c r="J443" s="19">
        <v>4.2</v>
      </c>
    </row>
    <row r="444" spans="2:10" x14ac:dyDescent="0.25">
      <c r="B444" s="28">
        <v>25</v>
      </c>
      <c r="C444" s="11" t="s">
        <v>316</v>
      </c>
      <c r="D444" s="12">
        <v>25368</v>
      </c>
      <c r="E444" s="12" t="s">
        <v>341</v>
      </c>
      <c r="F444" s="15">
        <v>0.8</v>
      </c>
      <c r="G444" s="16">
        <v>0.8</v>
      </c>
      <c r="H444" s="17">
        <f t="shared" si="6"/>
        <v>1</v>
      </c>
      <c r="I444" s="19">
        <v>0</v>
      </c>
      <c r="J444" s="19">
        <v>0.8</v>
      </c>
    </row>
    <row r="445" spans="2:10" x14ac:dyDescent="0.25">
      <c r="B445" s="28">
        <v>25</v>
      </c>
      <c r="C445" s="11" t="s">
        <v>316</v>
      </c>
      <c r="D445" s="12">
        <v>25372</v>
      </c>
      <c r="E445" s="12" t="s">
        <v>342</v>
      </c>
      <c r="F445" s="15">
        <v>1.2999999999999998</v>
      </c>
      <c r="G445" s="16">
        <v>1.2999999999999998</v>
      </c>
      <c r="H445" s="17">
        <f t="shared" si="6"/>
        <v>1</v>
      </c>
      <c r="I445" s="19">
        <v>0</v>
      </c>
      <c r="J445" s="19">
        <v>1.2999999999999998</v>
      </c>
    </row>
    <row r="446" spans="2:10" x14ac:dyDescent="0.25">
      <c r="B446" s="28">
        <v>25</v>
      </c>
      <c r="C446" s="11" t="s">
        <v>316</v>
      </c>
      <c r="D446" s="12">
        <v>25377</v>
      </c>
      <c r="E446" s="12" t="s">
        <v>343</v>
      </c>
      <c r="F446" s="15">
        <v>3.7</v>
      </c>
      <c r="G446" s="16">
        <v>1.7</v>
      </c>
      <c r="H446" s="17">
        <f t="shared" si="6"/>
        <v>0.45945945945945943</v>
      </c>
      <c r="I446" s="19">
        <v>0</v>
      </c>
      <c r="J446" s="19">
        <v>1.7</v>
      </c>
    </row>
    <row r="447" spans="2:10" x14ac:dyDescent="0.25">
      <c r="B447" s="28">
        <v>25</v>
      </c>
      <c r="C447" s="11" t="s">
        <v>316</v>
      </c>
      <c r="D447" s="12">
        <v>25386</v>
      </c>
      <c r="E447" s="12" t="s">
        <v>344</v>
      </c>
      <c r="F447" s="15">
        <v>1</v>
      </c>
      <c r="G447" s="16">
        <v>1</v>
      </c>
      <c r="H447" s="17">
        <f t="shared" si="6"/>
        <v>1</v>
      </c>
      <c r="I447" s="19">
        <v>1</v>
      </c>
      <c r="J447" s="19">
        <v>0</v>
      </c>
    </row>
    <row r="448" spans="2:10" x14ac:dyDescent="0.25">
      <c r="B448" s="28">
        <v>25</v>
      </c>
      <c r="C448" s="11" t="s">
        <v>316</v>
      </c>
      <c r="D448" s="12">
        <v>25394</v>
      </c>
      <c r="E448" s="12" t="s">
        <v>345</v>
      </c>
      <c r="F448" s="15">
        <v>2.5</v>
      </c>
      <c r="G448" s="16">
        <v>2.5</v>
      </c>
      <c r="H448" s="17">
        <f t="shared" si="6"/>
        <v>1</v>
      </c>
      <c r="I448" s="19">
        <v>2.5</v>
      </c>
      <c r="J448" s="19">
        <v>0</v>
      </c>
    </row>
    <row r="449" spans="2:10" x14ac:dyDescent="0.25">
      <c r="B449" s="28">
        <v>25</v>
      </c>
      <c r="C449" s="11" t="s">
        <v>316</v>
      </c>
      <c r="D449" s="12">
        <v>25398</v>
      </c>
      <c r="E449" s="12" t="s">
        <v>346</v>
      </c>
      <c r="F449" s="15">
        <v>8.4999999999999982</v>
      </c>
      <c r="G449" s="16">
        <v>8.4999999999999982</v>
      </c>
      <c r="H449" s="17">
        <f t="shared" si="6"/>
        <v>1</v>
      </c>
      <c r="I449" s="19">
        <v>6.2</v>
      </c>
      <c r="J449" s="19">
        <v>2.2999999999999998</v>
      </c>
    </row>
    <row r="450" spans="2:10" x14ac:dyDescent="0.25">
      <c r="B450" s="28">
        <v>25</v>
      </c>
      <c r="C450" s="11" t="s">
        <v>316</v>
      </c>
      <c r="D450" s="12">
        <v>25402</v>
      </c>
      <c r="E450" s="12" t="s">
        <v>347</v>
      </c>
      <c r="F450" s="15">
        <v>0.8</v>
      </c>
      <c r="G450" s="16">
        <v>0.8</v>
      </c>
      <c r="H450" s="17">
        <f t="shared" si="6"/>
        <v>1</v>
      </c>
      <c r="I450" s="19">
        <v>0</v>
      </c>
      <c r="J450" s="19">
        <v>0.8</v>
      </c>
    </row>
    <row r="451" spans="2:10" x14ac:dyDescent="0.25">
      <c r="B451" s="28">
        <v>25</v>
      </c>
      <c r="C451" s="11" t="s">
        <v>316</v>
      </c>
      <c r="D451" s="12">
        <v>25407</v>
      </c>
      <c r="E451" s="12" t="s">
        <v>812</v>
      </c>
      <c r="F451" s="15">
        <v>22</v>
      </c>
      <c r="G451" s="16">
        <v>20</v>
      </c>
      <c r="H451" s="17">
        <f t="shared" si="6"/>
        <v>0.90909090909090906</v>
      </c>
      <c r="I451" s="19">
        <v>1.5</v>
      </c>
      <c r="J451" s="19">
        <v>18.5</v>
      </c>
    </row>
    <row r="452" spans="2:10" x14ac:dyDescent="0.25">
      <c r="B452" s="28">
        <v>25</v>
      </c>
      <c r="C452" s="11" t="s">
        <v>316</v>
      </c>
      <c r="D452" s="12">
        <v>25426</v>
      </c>
      <c r="E452" s="12" t="s">
        <v>348</v>
      </c>
      <c r="F452" s="15">
        <v>75.709999999999994</v>
      </c>
      <c r="G452" s="16">
        <v>75.709999999999994</v>
      </c>
      <c r="H452" s="17">
        <f t="shared" si="6"/>
        <v>1</v>
      </c>
      <c r="I452" s="19">
        <v>6</v>
      </c>
      <c r="J452" s="19">
        <v>69.709999999999994</v>
      </c>
    </row>
    <row r="453" spans="2:10" x14ac:dyDescent="0.25">
      <c r="B453" s="28">
        <v>25</v>
      </c>
      <c r="C453" s="11" t="s">
        <v>316</v>
      </c>
      <c r="D453" s="12">
        <v>25430</v>
      </c>
      <c r="E453" s="12" t="s">
        <v>925</v>
      </c>
      <c r="F453" s="15">
        <v>8</v>
      </c>
      <c r="G453" s="16">
        <v>8</v>
      </c>
      <c r="H453" s="17">
        <f t="shared" si="6"/>
        <v>1</v>
      </c>
      <c r="I453" s="19">
        <v>0</v>
      </c>
      <c r="J453" s="19">
        <v>8</v>
      </c>
    </row>
    <row r="454" spans="2:10" x14ac:dyDescent="0.25">
      <c r="B454" s="28">
        <v>25</v>
      </c>
      <c r="C454" s="11" t="s">
        <v>316</v>
      </c>
      <c r="D454" s="12">
        <v>25436</v>
      </c>
      <c r="E454" s="12" t="s">
        <v>813</v>
      </c>
      <c r="F454" s="15">
        <v>11.25</v>
      </c>
      <c r="G454" s="16">
        <v>11.25</v>
      </c>
      <c r="H454" s="17">
        <f t="shared" si="6"/>
        <v>1</v>
      </c>
      <c r="I454" s="19">
        <v>4</v>
      </c>
      <c r="J454" s="19">
        <v>7.25</v>
      </c>
    </row>
    <row r="455" spans="2:10" x14ac:dyDescent="0.25">
      <c r="B455" s="28">
        <v>25</v>
      </c>
      <c r="C455" s="11" t="s">
        <v>316</v>
      </c>
      <c r="D455" s="12">
        <v>25438</v>
      </c>
      <c r="E455" s="12" t="s">
        <v>349</v>
      </c>
      <c r="F455" s="15">
        <v>59</v>
      </c>
      <c r="G455" s="16">
        <v>59</v>
      </c>
      <c r="H455" s="17">
        <f t="shared" si="6"/>
        <v>1</v>
      </c>
      <c r="I455" s="19">
        <v>11.6</v>
      </c>
      <c r="J455" s="19">
        <v>47.4</v>
      </c>
    </row>
    <row r="456" spans="2:10" x14ac:dyDescent="0.25">
      <c r="B456" s="28">
        <v>25</v>
      </c>
      <c r="C456" s="11" t="s">
        <v>316</v>
      </c>
      <c r="D456" s="12">
        <v>25486</v>
      </c>
      <c r="E456" s="12" t="s">
        <v>926</v>
      </c>
      <c r="F456" s="15">
        <v>1.33</v>
      </c>
      <c r="G456" s="16">
        <v>1.33</v>
      </c>
      <c r="H456" s="17">
        <f t="shared" si="6"/>
        <v>1</v>
      </c>
      <c r="I456" s="19">
        <v>0</v>
      </c>
      <c r="J456" s="19">
        <v>1.33</v>
      </c>
    </row>
    <row r="457" spans="2:10" x14ac:dyDescent="0.25">
      <c r="B457" s="28">
        <v>25</v>
      </c>
      <c r="C457" s="11" t="s">
        <v>316</v>
      </c>
      <c r="D457" s="12">
        <v>25488</v>
      </c>
      <c r="E457" s="12" t="s">
        <v>886</v>
      </c>
      <c r="F457" s="15">
        <v>89.930000000000021</v>
      </c>
      <c r="G457" s="16">
        <v>89.930000000000021</v>
      </c>
      <c r="H457" s="17">
        <f t="shared" si="6"/>
        <v>1</v>
      </c>
      <c r="I457" s="19">
        <v>24.310000000000002</v>
      </c>
      <c r="J457" s="19">
        <v>65.62</v>
      </c>
    </row>
    <row r="458" spans="2:10" x14ac:dyDescent="0.25">
      <c r="B458" s="28">
        <v>25</v>
      </c>
      <c r="C458" s="11" t="s">
        <v>316</v>
      </c>
      <c r="D458" s="12">
        <v>25491</v>
      </c>
      <c r="E458" s="12" t="s">
        <v>350</v>
      </c>
      <c r="F458" s="15">
        <v>1</v>
      </c>
      <c r="G458" s="16">
        <v>1</v>
      </c>
      <c r="H458" s="17">
        <f t="shared" si="6"/>
        <v>1</v>
      </c>
      <c r="I458" s="19">
        <v>0</v>
      </c>
      <c r="J458" s="19">
        <v>1</v>
      </c>
    </row>
    <row r="459" spans="2:10" x14ac:dyDescent="0.25">
      <c r="B459" s="28">
        <v>25</v>
      </c>
      <c r="C459" s="11" t="s">
        <v>316</v>
      </c>
      <c r="D459" s="12">
        <v>25506</v>
      </c>
      <c r="E459" s="12" t="s">
        <v>351</v>
      </c>
      <c r="F459" s="15">
        <v>9.32</v>
      </c>
      <c r="G459" s="16">
        <v>9.32</v>
      </c>
      <c r="H459" s="17">
        <f t="shared" si="6"/>
        <v>1</v>
      </c>
      <c r="I459" s="19">
        <v>4.47</v>
      </c>
      <c r="J459" s="19">
        <v>4.8499999999999996</v>
      </c>
    </row>
    <row r="460" spans="2:10" x14ac:dyDescent="0.25">
      <c r="B460" s="28">
        <v>25</v>
      </c>
      <c r="C460" s="11" t="s">
        <v>316</v>
      </c>
      <c r="D460" s="12">
        <v>25513</v>
      </c>
      <c r="E460" s="12" t="s">
        <v>352</v>
      </c>
      <c r="F460" s="15">
        <v>18</v>
      </c>
      <c r="G460" s="16">
        <v>18</v>
      </c>
      <c r="H460" s="17">
        <f t="shared" si="6"/>
        <v>1</v>
      </c>
      <c r="I460" s="19">
        <v>1</v>
      </c>
      <c r="J460" s="19">
        <v>17</v>
      </c>
    </row>
    <row r="461" spans="2:10" x14ac:dyDescent="0.25">
      <c r="B461" s="28">
        <v>25</v>
      </c>
      <c r="C461" s="11" t="s">
        <v>316</v>
      </c>
      <c r="D461" s="12">
        <v>25518</v>
      </c>
      <c r="E461" s="12" t="s">
        <v>353</v>
      </c>
      <c r="F461" s="15">
        <v>2.2999999999999998</v>
      </c>
      <c r="G461" s="16">
        <v>2.2999999999999998</v>
      </c>
      <c r="H461" s="17">
        <f t="shared" ref="H461:H524" si="7">+IFERROR(G461/F461,0)</f>
        <v>1</v>
      </c>
      <c r="I461" s="19">
        <v>0</v>
      </c>
      <c r="J461" s="19">
        <v>2.2999999999999998</v>
      </c>
    </row>
    <row r="462" spans="2:10" x14ac:dyDescent="0.25">
      <c r="B462" s="28">
        <v>25</v>
      </c>
      <c r="C462" s="11" t="s">
        <v>316</v>
      </c>
      <c r="D462" s="12">
        <v>25524</v>
      </c>
      <c r="E462" s="12" t="s">
        <v>354</v>
      </c>
      <c r="F462" s="15">
        <v>1.51</v>
      </c>
      <c r="G462" s="16">
        <v>1.51</v>
      </c>
      <c r="H462" s="17">
        <f t="shared" si="7"/>
        <v>1</v>
      </c>
      <c r="I462" s="19">
        <v>0</v>
      </c>
      <c r="J462" s="19">
        <v>1.51</v>
      </c>
    </row>
    <row r="463" spans="2:10" x14ac:dyDescent="0.25">
      <c r="B463" s="28">
        <v>25</v>
      </c>
      <c r="C463" s="11" t="s">
        <v>316</v>
      </c>
      <c r="D463" s="12">
        <v>25530</v>
      </c>
      <c r="E463" s="12" t="s">
        <v>355</v>
      </c>
      <c r="F463" s="15">
        <v>7.6000000000000005</v>
      </c>
      <c r="G463" s="16">
        <v>7.6000000000000005</v>
      </c>
      <c r="H463" s="17">
        <f t="shared" si="7"/>
        <v>1</v>
      </c>
      <c r="I463" s="19">
        <v>6.9</v>
      </c>
      <c r="J463" s="19">
        <v>0.7</v>
      </c>
    </row>
    <row r="464" spans="2:10" x14ac:dyDescent="0.25">
      <c r="B464" s="28">
        <v>25</v>
      </c>
      <c r="C464" s="11" t="s">
        <v>316</v>
      </c>
      <c r="D464" s="12">
        <v>25535</v>
      </c>
      <c r="E464" s="12" t="s">
        <v>356</v>
      </c>
      <c r="F464" s="15">
        <v>39.020000000000003</v>
      </c>
      <c r="G464" s="16">
        <v>39.020000000000003</v>
      </c>
      <c r="H464" s="17">
        <f t="shared" si="7"/>
        <v>1</v>
      </c>
      <c r="I464" s="19">
        <v>12.22</v>
      </c>
      <c r="J464" s="19">
        <v>26.8</v>
      </c>
    </row>
    <row r="465" spans="2:10" x14ac:dyDescent="0.25">
      <c r="B465" s="28">
        <v>25</v>
      </c>
      <c r="C465" s="11" t="s">
        <v>316</v>
      </c>
      <c r="D465" s="12">
        <v>25572</v>
      </c>
      <c r="E465" s="12" t="s">
        <v>357</v>
      </c>
      <c r="F465" s="15">
        <v>2.8</v>
      </c>
      <c r="G465" s="16">
        <v>2.8</v>
      </c>
      <c r="H465" s="17">
        <f t="shared" si="7"/>
        <v>1</v>
      </c>
      <c r="I465" s="19">
        <v>2</v>
      </c>
      <c r="J465" s="19">
        <v>0.8</v>
      </c>
    </row>
    <row r="466" spans="2:10" x14ac:dyDescent="0.25">
      <c r="B466" s="28">
        <v>25</v>
      </c>
      <c r="C466" s="11" t="s">
        <v>316</v>
      </c>
      <c r="D466" s="12">
        <v>25592</v>
      </c>
      <c r="E466" s="12" t="s">
        <v>358</v>
      </c>
      <c r="F466" s="15">
        <v>2.1</v>
      </c>
      <c r="G466" s="16">
        <v>2.1</v>
      </c>
      <c r="H466" s="17">
        <f t="shared" si="7"/>
        <v>1</v>
      </c>
      <c r="I466" s="19">
        <v>2.1</v>
      </c>
      <c r="J466" s="19">
        <v>0</v>
      </c>
    </row>
    <row r="467" spans="2:10" x14ac:dyDescent="0.25">
      <c r="B467" s="28">
        <v>25</v>
      </c>
      <c r="C467" s="11" t="s">
        <v>316</v>
      </c>
      <c r="D467" s="12">
        <v>25594</v>
      </c>
      <c r="E467" s="12" t="s">
        <v>359</v>
      </c>
      <c r="F467" s="15">
        <v>1.03</v>
      </c>
      <c r="G467" s="16">
        <v>1.03</v>
      </c>
      <c r="H467" s="17">
        <f t="shared" si="7"/>
        <v>1</v>
      </c>
      <c r="I467" s="19">
        <v>0.9</v>
      </c>
      <c r="J467" s="19">
        <v>0.13</v>
      </c>
    </row>
    <row r="468" spans="2:10" x14ac:dyDescent="0.25">
      <c r="B468" s="28">
        <v>25</v>
      </c>
      <c r="C468" s="11" t="s">
        <v>316</v>
      </c>
      <c r="D468" s="12">
        <v>25596</v>
      </c>
      <c r="E468" s="12" t="s">
        <v>360</v>
      </c>
      <c r="F468" s="15">
        <v>1.58</v>
      </c>
      <c r="G468" s="16">
        <v>1.2</v>
      </c>
      <c r="H468" s="17">
        <f t="shared" si="7"/>
        <v>0.75949367088607589</v>
      </c>
      <c r="I468" s="19">
        <v>0</v>
      </c>
      <c r="J468" s="19">
        <v>1.2</v>
      </c>
    </row>
    <row r="469" spans="2:10" x14ac:dyDescent="0.25">
      <c r="B469" s="28">
        <v>25</v>
      </c>
      <c r="C469" s="11" t="s">
        <v>316</v>
      </c>
      <c r="D469" s="12">
        <v>25599</v>
      </c>
      <c r="E469" s="12" t="s">
        <v>927</v>
      </c>
      <c r="F469" s="15">
        <v>12</v>
      </c>
      <c r="G469" s="16">
        <v>12</v>
      </c>
      <c r="H469" s="17">
        <f t="shared" si="7"/>
        <v>1</v>
      </c>
      <c r="I469" s="19">
        <v>0</v>
      </c>
      <c r="J469" s="19">
        <v>12</v>
      </c>
    </row>
    <row r="470" spans="2:10" x14ac:dyDescent="0.25">
      <c r="B470" s="28">
        <v>25</v>
      </c>
      <c r="C470" s="11" t="s">
        <v>316</v>
      </c>
      <c r="D470" s="12">
        <v>25645</v>
      </c>
      <c r="E470" s="12" t="s">
        <v>361</v>
      </c>
      <c r="F470" s="15">
        <v>0.1</v>
      </c>
      <c r="G470" s="16">
        <v>0.1</v>
      </c>
      <c r="H470" s="17">
        <f t="shared" si="7"/>
        <v>1</v>
      </c>
      <c r="I470" s="19">
        <v>0.1</v>
      </c>
      <c r="J470" s="19">
        <v>0</v>
      </c>
    </row>
    <row r="471" spans="2:10" x14ac:dyDescent="0.25">
      <c r="B471" s="28">
        <v>25</v>
      </c>
      <c r="C471" s="11" t="s">
        <v>316</v>
      </c>
      <c r="D471" s="12">
        <v>25649</v>
      </c>
      <c r="E471" s="12" t="s">
        <v>362</v>
      </c>
      <c r="F471" s="15">
        <v>11.330000000000002</v>
      </c>
      <c r="G471" s="16">
        <v>11.330000000000002</v>
      </c>
      <c r="H471" s="17">
        <f t="shared" si="7"/>
        <v>1</v>
      </c>
      <c r="I471" s="19">
        <v>4.2699999999999996</v>
      </c>
      <c r="J471" s="19">
        <v>7.06</v>
      </c>
    </row>
    <row r="472" spans="2:10" x14ac:dyDescent="0.25">
      <c r="B472" s="28">
        <v>25</v>
      </c>
      <c r="C472" s="11" t="s">
        <v>316</v>
      </c>
      <c r="D472" s="12">
        <v>25653</v>
      </c>
      <c r="E472" s="12" t="s">
        <v>363</v>
      </c>
      <c r="F472" s="15">
        <v>4.05</v>
      </c>
      <c r="G472" s="16">
        <v>4.05</v>
      </c>
      <c r="H472" s="17">
        <f t="shared" si="7"/>
        <v>1</v>
      </c>
      <c r="I472" s="19">
        <v>0</v>
      </c>
      <c r="J472" s="19">
        <v>4.05</v>
      </c>
    </row>
    <row r="473" spans="2:10" x14ac:dyDescent="0.25">
      <c r="B473" s="28">
        <v>25</v>
      </c>
      <c r="C473" s="11" t="s">
        <v>316</v>
      </c>
      <c r="D473" s="12">
        <v>25662</v>
      </c>
      <c r="E473" s="12" t="s">
        <v>364</v>
      </c>
      <c r="F473" s="15">
        <v>39.200000000000003</v>
      </c>
      <c r="G473" s="16">
        <v>39.200000000000003</v>
      </c>
      <c r="H473" s="17">
        <f t="shared" si="7"/>
        <v>1</v>
      </c>
      <c r="I473" s="19">
        <v>33</v>
      </c>
      <c r="J473" s="19">
        <v>6.2</v>
      </c>
    </row>
    <row r="474" spans="2:10" x14ac:dyDescent="0.25">
      <c r="B474" s="28">
        <v>25</v>
      </c>
      <c r="C474" s="11" t="s">
        <v>316</v>
      </c>
      <c r="D474" s="12">
        <v>25736</v>
      </c>
      <c r="E474" s="12" t="s">
        <v>365</v>
      </c>
      <c r="F474" s="15">
        <v>63.160000000000004</v>
      </c>
      <c r="G474" s="16">
        <v>63.160000000000004</v>
      </c>
      <c r="H474" s="17">
        <f t="shared" si="7"/>
        <v>1</v>
      </c>
      <c r="I474" s="19">
        <v>13.120000000000001</v>
      </c>
      <c r="J474" s="19">
        <v>50.04</v>
      </c>
    </row>
    <row r="475" spans="2:10" x14ac:dyDescent="0.25">
      <c r="B475" s="28">
        <v>25</v>
      </c>
      <c r="C475" s="11" t="s">
        <v>316</v>
      </c>
      <c r="D475" s="12">
        <v>25740</v>
      </c>
      <c r="E475" s="12" t="s">
        <v>366</v>
      </c>
      <c r="F475" s="15">
        <v>12.7</v>
      </c>
      <c r="G475" s="16">
        <v>12.7</v>
      </c>
      <c r="H475" s="17">
        <f t="shared" si="7"/>
        <v>1</v>
      </c>
      <c r="I475" s="19">
        <v>12.2</v>
      </c>
      <c r="J475" s="19">
        <v>0.5</v>
      </c>
    </row>
    <row r="476" spans="2:10" x14ac:dyDescent="0.25">
      <c r="B476" s="28">
        <v>25</v>
      </c>
      <c r="C476" s="11" t="s">
        <v>316</v>
      </c>
      <c r="D476" s="12">
        <v>25743</v>
      </c>
      <c r="E476" s="12" t="s">
        <v>367</v>
      </c>
      <c r="F476" s="15">
        <v>6.35</v>
      </c>
      <c r="G476" s="16">
        <v>6.35</v>
      </c>
      <c r="H476" s="17">
        <f t="shared" si="7"/>
        <v>1</v>
      </c>
      <c r="I476" s="19">
        <v>3.64</v>
      </c>
      <c r="J476" s="19">
        <v>2.71</v>
      </c>
    </row>
    <row r="477" spans="2:10" x14ac:dyDescent="0.25">
      <c r="B477" s="28">
        <v>25</v>
      </c>
      <c r="C477" s="11" t="s">
        <v>316</v>
      </c>
      <c r="D477" s="12">
        <v>25745</v>
      </c>
      <c r="E477" s="12" t="s">
        <v>368</v>
      </c>
      <c r="F477" s="15">
        <v>121.87</v>
      </c>
      <c r="G477" s="16">
        <v>121.87</v>
      </c>
      <c r="H477" s="17">
        <f t="shared" si="7"/>
        <v>1</v>
      </c>
      <c r="I477" s="19">
        <v>37.379999999999995</v>
      </c>
      <c r="J477" s="19">
        <v>84.490000000000009</v>
      </c>
    </row>
    <row r="478" spans="2:10" x14ac:dyDescent="0.25">
      <c r="B478" s="28">
        <v>25</v>
      </c>
      <c r="C478" s="11" t="s">
        <v>316</v>
      </c>
      <c r="D478" s="12">
        <v>25754</v>
      </c>
      <c r="E478" s="12" t="s">
        <v>369</v>
      </c>
      <c r="F478" s="15">
        <v>26.979999999999997</v>
      </c>
      <c r="G478" s="16">
        <v>26.979999999999997</v>
      </c>
      <c r="H478" s="17">
        <f t="shared" si="7"/>
        <v>1</v>
      </c>
      <c r="I478" s="19">
        <v>4.8</v>
      </c>
      <c r="J478" s="19">
        <v>22.18</v>
      </c>
    </row>
    <row r="479" spans="2:10" x14ac:dyDescent="0.25">
      <c r="B479" s="28">
        <v>25</v>
      </c>
      <c r="C479" s="11" t="s">
        <v>316</v>
      </c>
      <c r="D479" s="12">
        <v>25758</v>
      </c>
      <c r="E479" s="12" t="s">
        <v>928</v>
      </c>
      <c r="F479" s="15">
        <v>1</v>
      </c>
      <c r="G479" s="16">
        <v>1</v>
      </c>
      <c r="H479" s="17">
        <f t="shared" si="7"/>
        <v>1</v>
      </c>
      <c r="I479" s="19">
        <v>0</v>
      </c>
      <c r="J479" s="19">
        <v>1</v>
      </c>
    </row>
    <row r="480" spans="2:10" x14ac:dyDescent="0.25">
      <c r="B480" s="28">
        <v>25</v>
      </c>
      <c r="C480" s="11" t="s">
        <v>316</v>
      </c>
      <c r="D480" s="12">
        <v>25769</v>
      </c>
      <c r="E480" s="12" t="s">
        <v>814</v>
      </c>
      <c r="F480" s="15">
        <v>16.5</v>
      </c>
      <c r="G480" s="16">
        <v>16.5</v>
      </c>
      <c r="H480" s="17">
        <f t="shared" si="7"/>
        <v>1</v>
      </c>
      <c r="I480" s="19">
        <v>2.5</v>
      </c>
      <c r="J480" s="19">
        <v>14</v>
      </c>
    </row>
    <row r="481" spans="2:10" x14ac:dyDescent="0.25">
      <c r="B481" s="28">
        <v>25</v>
      </c>
      <c r="C481" s="11" t="s">
        <v>316</v>
      </c>
      <c r="D481" s="12">
        <v>25772</v>
      </c>
      <c r="E481" s="12" t="s">
        <v>370</v>
      </c>
      <c r="F481" s="15">
        <v>15.4</v>
      </c>
      <c r="G481" s="16">
        <v>15.4</v>
      </c>
      <c r="H481" s="17">
        <f t="shared" si="7"/>
        <v>1</v>
      </c>
      <c r="I481" s="19">
        <v>6.4</v>
      </c>
      <c r="J481" s="19">
        <v>9</v>
      </c>
    </row>
    <row r="482" spans="2:10" x14ac:dyDescent="0.25">
      <c r="B482" s="28">
        <v>25</v>
      </c>
      <c r="C482" s="11" t="s">
        <v>316</v>
      </c>
      <c r="D482" s="12">
        <v>25777</v>
      </c>
      <c r="E482" s="12" t="s">
        <v>371</v>
      </c>
      <c r="F482" s="15">
        <v>2.6</v>
      </c>
      <c r="G482" s="16">
        <v>2.6</v>
      </c>
      <c r="H482" s="17">
        <f t="shared" si="7"/>
        <v>1</v>
      </c>
      <c r="I482" s="19">
        <v>0.6</v>
      </c>
      <c r="J482" s="19">
        <v>2</v>
      </c>
    </row>
    <row r="483" spans="2:10" x14ac:dyDescent="0.25">
      <c r="B483" s="28">
        <v>25</v>
      </c>
      <c r="C483" s="11" t="s">
        <v>316</v>
      </c>
      <c r="D483" s="12">
        <v>25779</v>
      </c>
      <c r="E483" s="12" t="s">
        <v>372</v>
      </c>
      <c r="F483" s="15">
        <v>63.129999999999995</v>
      </c>
      <c r="G483" s="16">
        <v>63.129999999999995</v>
      </c>
      <c r="H483" s="17">
        <f t="shared" si="7"/>
        <v>1</v>
      </c>
      <c r="I483" s="19">
        <v>17.600000000000001</v>
      </c>
      <c r="J483" s="19">
        <v>45.53</v>
      </c>
    </row>
    <row r="484" spans="2:10" x14ac:dyDescent="0.25">
      <c r="B484" s="28">
        <v>25</v>
      </c>
      <c r="C484" s="11" t="s">
        <v>316</v>
      </c>
      <c r="D484" s="12">
        <v>25781</v>
      </c>
      <c r="E484" s="12" t="s">
        <v>815</v>
      </c>
      <c r="F484" s="15">
        <v>7</v>
      </c>
      <c r="G484" s="16">
        <v>7</v>
      </c>
      <c r="H484" s="17">
        <f t="shared" si="7"/>
        <v>1</v>
      </c>
      <c r="I484" s="19">
        <v>1</v>
      </c>
      <c r="J484" s="19">
        <v>6</v>
      </c>
    </row>
    <row r="485" spans="2:10" x14ac:dyDescent="0.25">
      <c r="B485" s="28">
        <v>25</v>
      </c>
      <c r="C485" s="11" t="s">
        <v>316</v>
      </c>
      <c r="D485" s="12">
        <v>25793</v>
      </c>
      <c r="E485" s="12" t="s">
        <v>373</v>
      </c>
      <c r="F485" s="15">
        <v>24.83</v>
      </c>
      <c r="G485" s="16">
        <v>24.83</v>
      </c>
      <c r="H485" s="17">
        <f t="shared" si="7"/>
        <v>1</v>
      </c>
      <c r="I485" s="19">
        <v>2.33</v>
      </c>
      <c r="J485" s="19">
        <v>22.5</v>
      </c>
    </row>
    <row r="486" spans="2:10" x14ac:dyDescent="0.25">
      <c r="B486" s="28">
        <v>25</v>
      </c>
      <c r="C486" s="11" t="s">
        <v>316</v>
      </c>
      <c r="D486" s="12">
        <v>25797</v>
      </c>
      <c r="E486" s="12" t="s">
        <v>374</v>
      </c>
      <c r="F486" s="15">
        <v>0.6</v>
      </c>
      <c r="G486" s="16">
        <v>0.6</v>
      </c>
      <c r="H486" s="17">
        <f t="shared" si="7"/>
        <v>1</v>
      </c>
      <c r="I486" s="19">
        <v>0.6</v>
      </c>
      <c r="J486" s="19">
        <v>0</v>
      </c>
    </row>
    <row r="487" spans="2:10" x14ac:dyDescent="0.25">
      <c r="B487" s="28">
        <v>25</v>
      </c>
      <c r="C487" s="11" t="s">
        <v>316</v>
      </c>
      <c r="D487" s="12">
        <v>25799</v>
      </c>
      <c r="E487" s="12" t="s">
        <v>375</v>
      </c>
      <c r="F487" s="15">
        <v>66.449999999999989</v>
      </c>
      <c r="G487" s="16">
        <v>57.3</v>
      </c>
      <c r="H487" s="17">
        <f t="shared" si="7"/>
        <v>0.86230248306997748</v>
      </c>
      <c r="I487" s="19">
        <v>28</v>
      </c>
      <c r="J487" s="19">
        <v>29.3</v>
      </c>
    </row>
    <row r="488" spans="2:10" x14ac:dyDescent="0.25">
      <c r="B488" s="28">
        <v>25</v>
      </c>
      <c r="C488" s="11" t="s">
        <v>316</v>
      </c>
      <c r="D488" s="12">
        <v>25805</v>
      </c>
      <c r="E488" s="12" t="s">
        <v>741</v>
      </c>
      <c r="F488" s="15">
        <v>22.68</v>
      </c>
      <c r="G488" s="16">
        <v>22.68</v>
      </c>
      <c r="H488" s="17">
        <f t="shared" si="7"/>
        <v>1</v>
      </c>
      <c r="I488" s="19">
        <v>18.68</v>
      </c>
      <c r="J488" s="19">
        <v>4</v>
      </c>
    </row>
    <row r="489" spans="2:10" x14ac:dyDescent="0.25">
      <c r="B489" s="28">
        <v>25</v>
      </c>
      <c r="C489" s="11" t="s">
        <v>316</v>
      </c>
      <c r="D489" s="12">
        <v>25807</v>
      </c>
      <c r="E489" s="12" t="s">
        <v>376</v>
      </c>
      <c r="F489" s="15">
        <v>36.769999999999996</v>
      </c>
      <c r="G489" s="16">
        <v>36.769999999999996</v>
      </c>
      <c r="H489" s="17">
        <f t="shared" si="7"/>
        <v>1</v>
      </c>
      <c r="I489" s="19">
        <v>12.77</v>
      </c>
      <c r="J489" s="19">
        <v>24</v>
      </c>
    </row>
    <row r="490" spans="2:10" x14ac:dyDescent="0.25">
      <c r="B490" s="28">
        <v>25</v>
      </c>
      <c r="C490" s="11" t="s">
        <v>316</v>
      </c>
      <c r="D490" s="12">
        <v>25815</v>
      </c>
      <c r="E490" s="12" t="s">
        <v>377</v>
      </c>
      <c r="F490" s="15">
        <v>2</v>
      </c>
      <c r="G490" s="16">
        <v>2</v>
      </c>
      <c r="H490" s="17">
        <f t="shared" si="7"/>
        <v>1</v>
      </c>
      <c r="I490" s="19">
        <v>0</v>
      </c>
      <c r="J490" s="19">
        <v>2</v>
      </c>
    </row>
    <row r="491" spans="2:10" x14ac:dyDescent="0.25">
      <c r="B491" s="28">
        <v>25</v>
      </c>
      <c r="C491" s="11" t="s">
        <v>316</v>
      </c>
      <c r="D491" s="12">
        <v>25823</v>
      </c>
      <c r="E491" s="12" t="s">
        <v>378</v>
      </c>
      <c r="F491" s="15">
        <v>1.5</v>
      </c>
      <c r="G491" s="16">
        <v>1.5</v>
      </c>
      <c r="H491" s="17">
        <f t="shared" si="7"/>
        <v>1</v>
      </c>
      <c r="I491" s="19">
        <v>1.5</v>
      </c>
      <c r="J491" s="19">
        <v>0</v>
      </c>
    </row>
    <row r="492" spans="2:10" x14ac:dyDescent="0.25">
      <c r="B492" s="28">
        <v>25</v>
      </c>
      <c r="C492" s="11" t="s">
        <v>316</v>
      </c>
      <c r="D492" s="12">
        <v>25839</v>
      </c>
      <c r="E492" s="12" t="s">
        <v>379</v>
      </c>
      <c r="F492" s="15">
        <v>1.1000000000000001</v>
      </c>
      <c r="G492" s="16">
        <v>1.1000000000000001</v>
      </c>
      <c r="H492" s="17">
        <f t="shared" si="7"/>
        <v>1</v>
      </c>
      <c r="I492" s="19">
        <v>0</v>
      </c>
      <c r="J492" s="19">
        <v>1.1000000000000001</v>
      </c>
    </row>
    <row r="493" spans="2:10" x14ac:dyDescent="0.25">
      <c r="B493" s="28">
        <v>25</v>
      </c>
      <c r="C493" s="11" t="s">
        <v>316</v>
      </c>
      <c r="D493" s="12">
        <v>25841</v>
      </c>
      <c r="E493" s="12" t="s">
        <v>380</v>
      </c>
      <c r="F493" s="15">
        <v>12.25</v>
      </c>
      <c r="G493" s="16">
        <v>12.25</v>
      </c>
      <c r="H493" s="17">
        <f t="shared" si="7"/>
        <v>1</v>
      </c>
      <c r="I493" s="19">
        <v>1.4</v>
      </c>
      <c r="J493" s="19">
        <v>10.85</v>
      </c>
    </row>
    <row r="494" spans="2:10" x14ac:dyDescent="0.25">
      <c r="B494" s="28">
        <v>25</v>
      </c>
      <c r="C494" s="11" t="s">
        <v>316</v>
      </c>
      <c r="D494" s="12">
        <v>25843</v>
      </c>
      <c r="E494" s="12" t="s">
        <v>381</v>
      </c>
      <c r="F494" s="15">
        <v>33.83</v>
      </c>
      <c r="G494" s="16">
        <v>33.83</v>
      </c>
      <c r="H494" s="17">
        <f t="shared" si="7"/>
        <v>1</v>
      </c>
      <c r="I494" s="19">
        <v>6</v>
      </c>
      <c r="J494" s="19">
        <v>27.83</v>
      </c>
    </row>
    <row r="495" spans="2:10" x14ac:dyDescent="0.25">
      <c r="B495" s="28">
        <v>25</v>
      </c>
      <c r="C495" s="11" t="s">
        <v>316</v>
      </c>
      <c r="D495" s="12">
        <v>25845</v>
      </c>
      <c r="E495" s="12" t="s">
        <v>382</v>
      </c>
      <c r="F495" s="15">
        <v>0.75</v>
      </c>
      <c r="G495" s="16">
        <v>0.75</v>
      </c>
      <c r="H495" s="17">
        <f t="shared" si="7"/>
        <v>1</v>
      </c>
      <c r="I495" s="19">
        <v>0.3</v>
      </c>
      <c r="J495" s="19">
        <v>0.45</v>
      </c>
    </row>
    <row r="496" spans="2:10" x14ac:dyDescent="0.25">
      <c r="B496" s="28">
        <v>25</v>
      </c>
      <c r="C496" s="11" t="s">
        <v>316</v>
      </c>
      <c r="D496" s="12">
        <v>25862</v>
      </c>
      <c r="E496" s="12" t="s">
        <v>383</v>
      </c>
      <c r="F496" s="15">
        <v>2</v>
      </c>
      <c r="G496" s="16">
        <v>2</v>
      </c>
      <c r="H496" s="17">
        <f t="shared" si="7"/>
        <v>1</v>
      </c>
      <c r="I496" s="19">
        <v>1</v>
      </c>
      <c r="J496" s="19">
        <v>1</v>
      </c>
    </row>
    <row r="497" spans="2:10" x14ac:dyDescent="0.25">
      <c r="B497" s="28">
        <v>25</v>
      </c>
      <c r="C497" s="11" t="s">
        <v>316</v>
      </c>
      <c r="D497" s="12">
        <v>25873</v>
      </c>
      <c r="E497" s="12" t="s">
        <v>384</v>
      </c>
      <c r="F497" s="15">
        <v>281.52999999999997</v>
      </c>
      <c r="G497" s="16">
        <v>280.52999999999997</v>
      </c>
      <c r="H497" s="17">
        <f t="shared" si="7"/>
        <v>0.9964479806770149</v>
      </c>
      <c r="I497" s="19">
        <v>81.06</v>
      </c>
      <c r="J497" s="19">
        <v>199.46999999999997</v>
      </c>
    </row>
    <row r="498" spans="2:10" x14ac:dyDescent="0.25">
      <c r="B498" s="28">
        <v>25</v>
      </c>
      <c r="C498" s="11" t="s">
        <v>316</v>
      </c>
      <c r="D498" s="12">
        <v>25875</v>
      </c>
      <c r="E498" s="12" t="s">
        <v>385</v>
      </c>
      <c r="F498" s="15">
        <v>2</v>
      </c>
      <c r="G498" s="16">
        <v>2</v>
      </c>
      <c r="H498" s="17">
        <f t="shared" si="7"/>
        <v>1</v>
      </c>
      <c r="I498" s="19">
        <v>2</v>
      </c>
      <c r="J498" s="19">
        <v>0</v>
      </c>
    </row>
    <row r="499" spans="2:10" x14ac:dyDescent="0.25">
      <c r="B499" s="28">
        <v>25</v>
      </c>
      <c r="C499" s="11" t="s">
        <v>316</v>
      </c>
      <c r="D499" s="12">
        <v>25878</v>
      </c>
      <c r="E499" s="12" t="s">
        <v>386</v>
      </c>
      <c r="F499" s="15">
        <v>6.5</v>
      </c>
      <c r="G499" s="16">
        <v>6.5</v>
      </c>
      <c r="H499" s="17">
        <f t="shared" si="7"/>
        <v>1</v>
      </c>
      <c r="I499" s="19">
        <v>3.5</v>
      </c>
      <c r="J499" s="19">
        <v>3</v>
      </c>
    </row>
    <row r="500" spans="2:10" x14ac:dyDescent="0.25">
      <c r="B500" s="28">
        <v>25</v>
      </c>
      <c r="C500" s="11" t="s">
        <v>316</v>
      </c>
      <c r="D500" s="12">
        <v>25885</v>
      </c>
      <c r="E500" s="12" t="s">
        <v>387</v>
      </c>
      <c r="F500" s="15">
        <v>53.9</v>
      </c>
      <c r="G500" s="16">
        <v>53.9</v>
      </c>
      <c r="H500" s="17">
        <f t="shared" si="7"/>
        <v>1</v>
      </c>
      <c r="I500" s="19">
        <v>0</v>
      </c>
      <c r="J500" s="19">
        <v>53.9</v>
      </c>
    </row>
    <row r="501" spans="2:10" x14ac:dyDescent="0.25">
      <c r="B501" s="28">
        <v>25</v>
      </c>
      <c r="C501" s="11" t="s">
        <v>316</v>
      </c>
      <c r="D501" s="12">
        <v>25899</v>
      </c>
      <c r="E501" s="12" t="s">
        <v>742</v>
      </c>
      <c r="F501" s="15">
        <v>17.329999999999998</v>
      </c>
      <c r="G501" s="16">
        <v>17.329999999999998</v>
      </c>
      <c r="H501" s="17">
        <f t="shared" si="7"/>
        <v>1</v>
      </c>
      <c r="I501" s="19">
        <v>1</v>
      </c>
      <c r="J501" s="19">
        <v>16.329999999999998</v>
      </c>
    </row>
    <row r="502" spans="2:10" x14ac:dyDescent="0.25">
      <c r="B502" s="28">
        <v>27</v>
      </c>
      <c r="C502" s="11" t="s">
        <v>388</v>
      </c>
      <c r="D502" s="12">
        <v>27001</v>
      </c>
      <c r="E502" s="12" t="s">
        <v>389</v>
      </c>
      <c r="F502" s="15">
        <v>13.700000000000001</v>
      </c>
      <c r="G502" s="16">
        <v>12.700000000000001</v>
      </c>
      <c r="H502" s="17">
        <f t="shared" si="7"/>
        <v>0.92700729927007297</v>
      </c>
      <c r="I502" s="19">
        <v>11.3</v>
      </c>
      <c r="J502" s="19">
        <v>1.4</v>
      </c>
    </row>
    <row r="503" spans="2:10" x14ac:dyDescent="0.25">
      <c r="B503" s="28">
        <v>27</v>
      </c>
      <c r="C503" s="11" t="s">
        <v>388</v>
      </c>
      <c r="D503" s="12">
        <v>27006</v>
      </c>
      <c r="E503" s="12" t="s">
        <v>929</v>
      </c>
      <c r="F503" s="15">
        <v>120</v>
      </c>
      <c r="G503" s="16">
        <v>120</v>
      </c>
      <c r="H503" s="17">
        <f t="shared" si="7"/>
        <v>1</v>
      </c>
      <c r="I503" s="19">
        <v>66.67</v>
      </c>
      <c r="J503" s="19">
        <v>53.33</v>
      </c>
    </row>
    <row r="504" spans="2:10" x14ac:dyDescent="0.25">
      <c r="B504" s="28">
        <v>27</v>
      </c>
      <c r="C504" s="11" t="s">
        <v>388</v>
      </c>
      <c r="D504" s="12">
        <v>27025</v>
      </c>
      <c r="E504" s="12" t="s">
        <v>887</v>
      </c>
      <c r="F504" s="15">
        <v>1</v>
      </c>
      <c r="G504" s="16">
        <v>0</v>
      </c>
      <c r="H504" s="17">
        <f t="shared" si="7"/>
        <v>0</v>
      </c>
      <c r="I504" s="19">
        <v>0</v>
      </c>
      <c r="J504" s="19">
        <v>0</v>
      </c>
    </row>
    <row r="505" spans="2:10" x14ac:dyDescent="0.25">
      <c r="B505" s="28">
        <v>27</v>
      </c>
      <c r="C505" s="11" t="s">
        <v>388</v>
      </c>
      <c r="D505" s="12">
        <v>27075</v>
      </c>
      <c r="E505" s="12" t="s">
        <v>390</v>
      </c>
      <c r="F505" s="15">
        <v>4.8</v>
      </c>
      <c r="G505" s="16">
        <v>4.8</v>
      </c>
      <c r="H505" s="17">
        <f t="shared" si="7"/>
        <v>1</v>
      </c>
      <c r="I505" s="19">
        <v>1</v>
      </c>
      <c r="J505" s="19">
        <v>3.8</v>
      </c>
    </row>
    <row r="506" spans="2:10" x14ac:dyDescent="0.25">
      <c r="B506" s="28">
        <v>27</v>
      </c>
      <c r="C506" s="11" t="s">
        <v>388</v>
      </c>
      <c r="D506" s="12">
        <v>27135</v>
      </c>
      <c r="E506" s="12" t="s">
        <v>391</v>
      </c>
      <c r="F506" s="15">
        <v>8.6999999999999993</v>
      </c>
      <c r="G506" s="16">
        <v>8.6999999999999993</v>
      </c>
      <c r="H506" s="17">
        <f t="shared" si="7"/>
        <v>1</v>
      </c>
      <c r="I506" s="19">
        <v>3.5</v>
      </c>
      <c r="J506" s="19">
        <v>5.2</v>
      </c>
    </row>
    <row r="507" spans="2:10" x14ac:dyDescent="0.25">
      <c r="B507" s="28">
        <v>27</v>
      </c>
      <c r="C507" s="11" t="s">
        <v>388</v>
      </c>
      <c r="D507" s="12">
        <v>27150</v>
      </c>
      <c r="E507" s="12" t="s">
        <v>392</v>
      </c>
      <c r="F507" s="15">
        <v>1195.5</v>
      </c>
      <c r="G507" s="16">
        <v>1195.5</v>
      </c>
      <c r="H507" s="17">
        <f t="shared" si="7"/>
        <v>1</v>
      </c>
      <c r="I507" s="19">
        <v>339.37</v>
      </c>
      <c r="J507" s="19">
        <v>856.13000000000011</v>
      </c>
    </row>
    <row r="508" spans="2:10" x14ac:dyDescent="0.25">
      <c r="B508" s="28">
        <v>27</v>
      </c>
      <c r="C508" s="11" t="s">
        <v>388</v>
      </c>
      <c r="D508" s="12">
        <v>27245</v>
      </c>
      <c r="E508" s="12" t="s">
        <v>930</v>
      </c>
      <c r="F508" s="15">
        <v>62</v>
      </c>
      <c r="G508" s="16">
        <v>62</v>
      </c>
      <c r="H508" s="17">
        <f t="shared" si="7"/>
        <v>1</v>
      </c>
      <c r="I508" s="19">
        <v>26</v>
      </c>
      <c r="J508" s="19">
        <v>36</v>
      </c>
    </row>
    <row r="509" spans="2:10" x14ac:dyDescent="0.25">
      <c r="B509" s="28">
        <v>27</v>
      </c>
      <c r="C509" s="11" t="s">
        <v>388</v>
      </c>
      <c r="D509" s="12">
        <v>27361</v>
      </c>
      <c r="E509" s="12" t="s">
        <v>393</v>
      </c>
      <c r="F509" s="15">
        <v>20.3</v>
      </c>
      <c r="G509" s="16">
        <v>20.3</v>
      </c>
      <c r="H509" s="17">
        <f t="shared" si="7"/>
        <v>1</v>
      </c>
      <c r="I509" s="19">
        <v>9.7999999999999989</v>
      </c>
      <c r="J509" s="19">
        <v>10.499999999999998</v>
      </c>
    </row>
    <row r="510" spans="2:10" x14ac:dyDescent="0.25">
      <c r="B510" s="28">
        <v>27</v>
      </c>
      <c r="C510" s="11" t="s">
        <v>388</v>
      </c>
      <c r="D510" s="12">
        <v>27413</v>
      </c>
      <c r="E510" s="12" t="s">
        <v>394</v>
      </c>
      <c r="F510" s="15">
        <v>3.5</v>
      </c>
      <c r="G510" s="16">
        <v>3.5</v>
      </c>
      <c r="H510" s="17">
        <f t="shared" si="7"/>
        <v>1</v>
      </c>
      <c r="I510" s="19">
        <v>1.5</v>
      </c>
      <c r="J510" s="19">
        <v>2</v>
      </c>
    </row>
    <row r="511" spans="2:10" x14ac:dyDescent="0.25">
      <c r="B511" s="28">
        <v>27</v>
      </c>
      <c r="C511" s="11" t="s">
        <v>388</v>
      </c>
      <c r="D511" s="12">
        <v>27450</v>
      </c>
      <c r="E511" s="12" t="s">
        <v>395</v>
      </c>
      <c r="F511" s="15">
        <v>6.9</v>
      </c>
      <c r="G511" s="16">
        <v>6.9</v>
      </c>
      <c r="H511" s="17">
        <f t="shared" si="7"/>
        <v>1</v>
      </c>
      <c r="I511" s="19">
        <v>1.9</v>
      </c>
      <c r="J511" s="19">
        <v>5</v>
      </c>
    </row>
    <row r="512" spans="2:10" x14ac:dyDescent="0.25">
      <c r="B512" s="28">
        <v>27</v>
      </c>
      <c r="C512" s="11" t="s">
        <v>388</v>
      </c>
      <c r="D512" s="12">
        <v>27491</v>
      </c>
      <c r="E512" s="12" t="s">
        <v>396</v>
      </c>
      <c r="F512" s="15">
        <v>5.6</v>
      </c>
      <c r="G512" s="16">
        <v>5.6</v>
      </c>
      <c r="H512" s="17">
        <f t="shared" si="7"/>
        <v>1</v>
      </c>
      <c r="I512" s="19">
        <v>1.2</v>
      </c>
      <c r="J512" s="19">
        <v>4.4000000000000004</v>
      </c>
    </row>
    <row r="513" spans="2:10" x14ac:dyDescent="0.25">
      <c r="B513" s="28">
        <v>27</v>
      </c>
      <c r="C513" s="11" t="s">
        <v>388</v>
      </c>
      <c r="D513" s="12">
        <v>27615</v>
      </c>
      <c r="E513" s="12" t="s">
        <v>225</v>
      </c>
      <c r="F513" s="15">
        <v>4079.87</v>
      </c>
      <c r="G513" s="16">
        <v>4049.8700000000003</v>
      </c>
      <c r="H513" s="17">
        <f t="shared" si="7"/>
        <v>0.99264682453117392</v>
      </c>
      <c r="I513" s="19">
        <v>1281.04</v>
      </c>
      <c r="J513" s="19">
        <v>2768.8300000000004</v>
      </c>
    </row>
    <row r="514" spans="2:10" x14ac:dyDescent="0.25">
      <c r="B514" s="28">
        <v>27</v>
      </c>
      <c r="C514" s="11" t="s">
        <v>388</v>
      </c>
      <c r="D514" s="12">
        <v>27787</v>
      </c>
      <c r="E514" s="12" t="s">
        <v>397</v>
      </c>
      <c r="F514" s="15">
        <v>42</v>
      </c>
      <c r="G514" s="16">
        <v>42</v>
      </c>
      <c r="H514" s="17">
        <f t="shared" si="7"/>
        <v>1</v>
      </c>
      <c r="I514" s="19">
        <v>0</v>
      </c>
      <c r="J514" s="19">
        <v>42</v>
      </c>
    </row>
    <row r="515" spans="2:10" x14ac:dyDescent="0.25">
      <c r="B515" s="28">
        <v>27</v>
      </c>
      <c r="C515" s="11" t="s">
        <v>388</v>
      </c>
      <c r="D515" s="12">
        <v>27800</v>
      </c>
      <c r="E515" s="12" t="s">
        <v>398</v>
      </c>
      <c r="F515" s="15">
        <v>5</v>
      </c>
      <c r="G515" s="16">
        <v>5</v>
      </c>
      <c r="H515" s="17">
        <f t="shared" si="7"/>
        <v>1</v>
      </c>
      <c r="I515" s="19">
        <v>1.5</v>
      </c>
      <c r="J515" s="19">
        <v>3.5</v>
      </c>
    </row>
    <row r="516" spans="2:10" x14ac:dyDescent="0.25">
      <c r="B516" s="28">
        <v>41</v>
      </c>
      <c r="C516" s="11" t="s">
        <v>399</v>
      </c>
      <c r="D516" s="12">
        <v>41001</v>
      </c>
      <c r="E516" s="12" t="s">
        <v>400</v>
      </c>
      <c r="F516" s="15">
        <v>69.199999999999989</v>
      </c>
      <c r="G516" s="16">
        <v>63.2</v>
      </c>
      <c r="H516" s="17">
        <f t="shared" si="7"/>
        <v>0.91329479768786148</v>
      </c>
      <c r="I516" s="19">
        <v>21.490000000000002</v>
      </c>
      <c r="J516" s="19">
        <v>41.71</v>
      </c>
    </row>
    <row r="517" spans="2:10" x14ac:dyDescent="0.25">
      <c r="B517" s="28">
        <v>41</v>
      </c>
      <c r="C517" s="11" t="s">
        <v>399</v>
      </c>
      <c r="D517" s="12">
        <v>41006</v>
      </c>
      <c r="E517" s="12" t="s">
        <v>401</v>
      </c>
      <c r="F517" s="15">
        <v>175.75</v>
      </c>
      <c r="G517" s="16">
        <v>168.75</v>
      </c>
      <c r="H517" s="17">
        <f t="shared" si="7"/>
        <v>0.96017069701280222</v>
      </c>
      <c r="I517" s="19">
        <v>54.320000000000007</v>
      </c>
      <c r="J517" s="19">
        <v>114.43</v>
      </c>
    </row>
    <row r="518" spans="2:10" x14ac:dyDescent="0.25">
      <c r="B518" s="28">
        <v>41</v>
      </c>
      <c r="C518" s="11" t="s">
        <v>399</v>
      </c>
      <c r="D518" s="12">
        <v>41013</v>
      </c>
      <c r="E518" s="12" t="s">
        <v>402</v>
      </c>
      <c r="F518" s="15">
        <v>57.679999999999993</v>
      </c>
      <c r="G518" s="16">
        <v>55.679999999999993</v>
      </c>
      <c r="H518" s="17">
        <f t="shared" si="7"/>
        <v>0.96532593619972262</v>
      </c>
      <c r="I518" s="19">
        <v>18.899999999999999</v>
      </c>
      <c r="J518" s="19">
        <v>36.78</v>
      </c>
    </row>
    <row r="519" spans="2:10" x14ac:dyDescent="0.25">
      <c r="B519" s="28">
        <v>41</v>
      </c>
      <c r="C519" s="11" t="s">
        <v>399</v>
      </c>
      <c r="D519" s="12">
        <v>41016</v>
      </c>
      <c r="E519" s="12" t="s">
        <v>403</v>
      </c>
      <c r="F519" s="15">
        <v>30.5</v>
      </c>
      <c r="G519" s="16">
        <v>16.5</v>
      </c>
      <c r="H519" s="17">
        <f t="shared" si="7"/>
        <v>0.54098360655737709</v>
      </c>
      <c r="I519" s="19">
        <v>1.5</v>
      </c>
      <c r="J519" s="19">
        <v>15</v>
      </c>
    </row>
    <row r="520" spans="2:10" x14ac:dyDescent="0.25">
      <c r="B520" s="28">
        <v>41</v>
      </c>
      <c r="C520" s="11" t="s">
        <v>399</v>
      </c>
      <c r="D520" s="12">
        <v>41020</v>
      </c>
      <c r="E520" s="12" t="s">
        <v>404</v>
      </c>
      <c r="F520" s="15">
        <v>290.39000000000004</v>
      </c>
      <c r="G520" s="16">
        <v>290.39000000000004</v>
      </c>
      <c r="H520" s="17">
        <f t="shared" si="7"/>
        <v>1</v>
      </c>
      <c r="I520" s="19">
        <v>79.75</v>
      </c>
      <c r="J520" s="19">
        <v>210.64</v>
      </c>
    </row>
    <row r="521" spans="2:10" x14ac:dyDescent="0.25">
      <c r="B521" s="28">
        <v>41</v>
      </c>
      <c r="C521" s="11" t="s">
        <v>399</v>
      </c>
      <c r="D521" s="12">
        <v>41026</v>
      </c>
      <c r="E521" s="12" t="s">
        <v>405</v>
      </c>
      <c r="F521" s="15">
        <v>7.75</v>
      </c>
      <c r="G521" s="16">
        <v>7.75</v>
      </c>
      <c r="H521" s="17">
        <f t="shared" si="7"/>
        <v>1</v>
      </c>
      <c r="I521" s="19">
        <v>1</v>
      </c>
      <c r="J521" s="19">
        <v>6.75</v>
      </c>
    </row>
    <row r="522" spans="2:10" x14ac:dyDescent="0.25">
      <c r="B522" s="28">
        <v>41</v>
      </c>
      <c r="C522" s="11" t="s">
        <v>399</v>
      </c>
      <c r="D522" s="12">
        <v>41078</v>
      </c>
      <c r="E522" s="12" t="s">
        <v>888</v>
      </c>
      <c r="F522" s="15">
        <v>2.3899999999999997</v>
      </c>
      <c r="G522" s="16">
        <v>2.3899999999999997</v>
      </c>
      <c r="H522" s="17">
        <f t="shared" si="7"/>
        <v>1</v>
      </c>
      <c r="I522" s="19">
        <v>0</v>
      </c>
      <c r="J522" s="19">
        <v>2.3899999999999997</v>
      </c>
    </row>
    <row r="523" spans="2:10" x14ac:dyDescent="0.25">
      <c r="B523" s="28">
        <v>41</v>
      </c>
      <c r="C523" s="11" t="s">
        <v>399</v>
      </c>
      <c r="D523" s="12">
        <v>41132</v>
      </c>
      <c r="E523" s="12" t="s">
        <v>406</v>
      </c>
      <c r="F523" s="15">
        <v>147.31999999999991</v>
      </c>
      <c r="G523" s="16">
        <v>147.31999999999991</v>
      </c>
      <c r="H523" s="17">
        <f t="shared" si="7"/>
        <v>1</v>
      </c>
      <c r="I523" s="19">
        <v>65.7</v>
      </c>
      <c r="J523" s="19">
        <v>81.619999999999976</v>
      </c>
    </row>
    <row r="524" spans="2:10" x14ac:dyDescent="0.25">
      <c r="B524" s="28">
        <v>41</v>
      </c>
      <c r="C524" s="11" t="s">
        <v>399</v>
      </c>
      <c r="D524" s="12">
        <v>41206</v>
      </c>
      <c r="E524" s="12" t="s">
        <v>407</v>
      </c>
      <c r="F524" s="15">
        <v>28.56</v>
      </c>
      <c r="G524" s="16">
        <v>28.56</v>
      </c>
      <c r="H524" s="17">
        <f t="shared" si="7"/>
        <v>1</v>
      </c>
      <c r="I524" s="19">
        <v>11.06</v>
      </c>
      <c r="J524" s="19">
        <v>17.5</v>
      </c>
    </row>
    <row r="525" spans="2:10" x14ac:dyDescent="0.25">
      <c r="B525" s="28">
        <v>41</v>
      </c>
      <c r="C525" s="11" t="s">
        <v>399</v>
      </c>
      <c r="D525" s="12">
        <v>41244</v>
      </c>
      <c r="E525" s="12" t="s">
        <v>931</v>
      </c>
      <c r="F525" s="15">
        <v>3</v>
      </c>
      <c r="G525" s="16">
        <v>3</v>
      </c>
      <c r="H525" s="17">
        <f t="shared" ref="H525:H588" si="8">+IFERROR(G525/F525,0)</f>
        <v>1</v>
      </c>
      <c r="I525" s="19">
        <v>0</v>
      </c>
      <c r="J525" s="19">
        <v>3</v>
      </c>
    </row>
    <row r="526" spans="2:10" x14ac:dyDescent="0.25">
      <c r="B526" s="28">
        <v>41</v>
      </c>
      <c r="C526" s="11" t="s">
        <v>399</v>
      </c>
      <c r="D526" s="12">
        <v>41298</v>
      </c>
      <c r="E526" s="12" t="s">
        <v>408</v>
      </c>
      <c r="F526" s="15">
        <v>162.01</v>
      </c>
      <c r="G526" s="16">
        <v>159.01</v>
      </c>
      <c r="H526" s="17">
        <f t="shared" si="8"/>
        <v>0.98148262452935009</v>
      </c>
      <c r="I526" s="19">
        <v>45.9</v>
      </c>
      <c r="J526" s="19">
        <v>113.11</v>
      </c>
    </row>
    <row r="527" spans="2:10" x14ac:dyDescent="0.25">
      <c r="B527" s="28">
        <v>41</v>
      </c>
      <c r="C527" s="11" t="s">
        <v>399</v>
      </c>
      <c r="D527" s="12">
        <v>41306</v>
      </c>
      <c r="E527" s="12" t="s">
        <v>409</v>
      </c>
      <c r="F527" s="15">
        <v>285.36</v>
      </c>
      <c r="G527" s="16">
        <v>275.35999999999996</v>
      </c>
      <c r="H527" s="17">
        <f t="shared" si="8"/>
        <v>0.96495654611718507</v>
      </c>
      <c r="I527" s="19">
        <v>49.62</v>
      </c>
      <c r="J527" s="19">
        <v>225.74</v>
      </c>
    </row>
    <row r="528" spans="2:10" x14ac:dyDescent="0.25">
      <c r="B528" s="28">
        <v>41</v>
      </c>
      <c r="C528" s="11" t="s">
        <v>399</v>
      </c>
      <c r="D528" s="12">
        <v>41319</v>
      </c>
      <c r="E528" s="12" t="s">
        <v>54</v>
      </c>
      <c r="F528" s="15">
        <v>59.6</v>
      </c>
      <c r="G528" s="16">
        <v>59.6</v>
      </c>
      <c r="H528" s="17">
        <f t="shared" si="8"/>
        <v>1</v>
      </c>
      <c r="I528" s="19">
        <v>8.5</v>
      </c>
      <c r="J528" s="19">
        <v>51.099999999999994</v>
      </c>
    </row>
    <row r="529" spans="2:10" x14ac:dyDescent="0.25">
      <c r="B529" s="28">
        <v>41</v>
      </c>
      <c r="C529" s="11" t="s">
        <v>399</v>
      </c>
      <c r="D529" s="12">
        <v>41349</v>
      </c>
      <c r="E529" s="12" t="s">
        <v>410</v>
      </c>
      <c r="F529" s="15">
        <v>74.540000000000006</v>
      </c>
      <c r="G529" s="16">
        <v>74.540000000000006</v>
      </c>
      <c r="H529" s="17">
        <f t="shared" si="8"/>
        <v>1</v>
      </c>
      <c r="I529" s="19">
        <v>6.47</v>
      </c>
      <c r="J529" s="19">
        <v>68.070000000000007</v>
      </c>
    </row>
    <row r="530" spans="2:10" x14ac:dyDescent="0.25">
      <c r="B530" s="28">
        <v>41</v>
      </c>
      <c r="C530" s="11" t="s">
        <v>399</v>
      </c>
      <c r="D530" s="12">
        <v>41357</v>
      </c>
      <c r="E530" s="12" t="s">
        <v>411</v>
      </c>
      <c r="F530" s="15">
        <v>68.91</v>
      </c>
      <c r="G530" s="16">
        <v>68.91</v>
      </c>
      <c r="H530" s="17">
        <f t="shared" si="8"/>
        <v>1</v>
      </c>
      <c r="I530" s="19">
        <v>6.3</v>
      </c>
      <c r="J530" s="19">
        <v>62.61</v>
      </c>
    </row>
    <row r="531" spans="2:10" x14ac:dyDescent="0.25">
      <c r="B531" s="28">
        <v>41</v>
      </c>
      <c r="C531" s="11" t="s">
        <v>399</v>
      </c>
      <c r="D531" s="12">
        <v>41359</v>
      </c>
      <c r="E531" s="12" t="s">
        <v>412</v>
      </c>
      <c r="F531" s="15">
        <v>58.11</v>
      </c>
      <c r="G531" s="16">
        <v>58.11</v>
      </c>
      <c r="H531" s="17">
        <f t="shared" si="8"/>
        <v>1</v>
      </c>
      <c r="I531" s="19">
        <v>10</v>
      </c>
      <c r="J531" s="19">
        <v>48.11</v>
      </c>
    </row>
    <row r="532" spans="2:10" x14ac:dyDescent="0.25">
      <c r="B532" s="28">
        <v>41</v>
      </c>
      <c r="C532" s="11" t="s">
        <v>399</v>
      </c>
      <c r="D532" s="12">
        <v>41378</v>
      </c>
      <c r="E532" s="12" t="s">
        <v>413</v>
      </c>
      <c r="F532" s="15">
        <v>75.73</v>
      </c>
      <c r="G532" s="16">
        <v>75.73</v>
      </c>
      <c r="H532" s="17">
        <f t="shared" si="8"/>
        <v>1</v>
      </c>
      <c r="I532" s="19">
        <v>29.65</v>
      </c>
      <c r="J532" s="19">
        <v>46.08</v>
      </c>
    </row>
    <row r="533" spans="2:10" x14ac:dyDescent="0.25">
      <c r="B533" s="28">
        <v>41</v>
      </c>
      <c r="C533" s="11" t="s">
        <v>399</v>
      </c>
      <c r="D533" s="12">
        <v>41396</v>
      </c>
      <c r="E533" s="12" t="s">
        <v>414</v>
      </c>
      <c r="F533" s="15">
        <v>87.63</v>
      </c>
      <c r="G533" s="16">
        <v>86.63</v>
      </c>
      <c r="H533" s="17">
        <f t="shared" si="8"/>
        <v>0.98858838297386742</v>
      </c>
      <c r="I533" s="19">
        <v>21.4</v>
      </c>
      <c r="J533" s="19">
        <v>65.22999999999999</v>
      </c>
    </row>
    <row r="534" spans="2:10" x14ac:dyDescent="0.25">
      <c r="B534" s="28">
        <v>41</v>
      </c>
      <c r="C534" s="11" t="s">
        <v>399</v>
      </c>
      <c r="D534" s="12">
        <v>41483</v>
      </c>
      <c r="E534" s="12" t="s">
        <v>415</v>
      </c>
      <c r="F534" s="15">
        <v>8.75</v>
      </c>
      <c r="G534" s="16">
        <v>7.75</v>
      </c>
      <c r="H534" s="17">
        <f t="shared" si="8"/>
        <v>0.88571428571428568</v>
      </c>
      <c r="I534" s="19">
        <v>2</v>
      </c>
      <c r="J534" s="19">
        <v>5.75</v>
      </c>
    </row>
    <row r="535" spans="2:10" x14ac:dyDescent="0.25">
      <c r="B535" s="28">
        <v>41</v>
      </c>
      <c r="C535" s="11" t="s">
        <v>399</v>
      </c>
      <c r="D535" s="12">
        <v>41503</v>
      </c>
      <c r="E535" s="12" t="s">
        <v>416</v>
      </c>
      <c r="F535" s="15">
        <v>67.5</v>
      </c>
      <c r="G535" s="16">
        <v>54.5</v>
      </c>
      <c r="H535" s="17">
        <f t="shared" si="8"/>
        <v>0.80740740740740746</v>
      </c>
      <c r="I535" s="19">
        <v>7</v>
      </c>
      <c r="J535" s="19">
        <v>47.5</v>
      </c>
    </row>
    <row r="536" spans="2:10" x14ac:dyDescent="0.25">
      <c r="B536" s="28">
        <v>41</v>
      </c>
      <c r="C536" s="11" t="s">
        <v>399</v>
      </c>
      <c r="D536" s="12">
        <v>41518</v>
      </c>
      <c r="E536" s="12" t="s">
        <v>417</v>
      </c>
      <c r="F536" s="15">
        <v>14.1</v>
      </c>
      <c r="G536" s="16">
        <v>14.1</v>
      </c>
      <c r="H536" s="17">
        <f t="shared" si="8"/>
        <v>1</v>
      </c>
      <c r="I536" s="19">
        <v>2</v>
      </c>
      <c r="J536" s="19">
        <v>12.1</v>
      </c>
    </row>
    <row r="537" spans="2:10" x14ac:dyDescent="0.25">
      <c r="B537" s="28">
        <v>41</v>
      </c>
      <c r="C537" s="11" t="s">
        <v>399</v>
      </c>
      <c r="D537" s="12">
        <v>41524</v>
      </c>
      <c r="E537" s="12" t="s">
        <v>418</v>
      </c>
      <c r="F537" s="15">
        <v>108.69999999999999</v>
      </c>
      <c r="G537" s="16">
        <v>88.69</v>
      </c>
      <c r="H537" s="17">
        <f t="shared" si="8"/>
        <v>0.81591536338546466</v>
      </c>
      <c r="I537" s="19">
        <v>16.5</v>
      </c>
      <c r="J537" s="19">
        <v>72.19</v>
      </c>
    </row>
    <row r="538" spans="2:10" x14ac:dyDescent="0.25">
      <c r="B538" s="28">
        <v>41</v>
      </c>
      <c r="C538" s="11" t="s">
        <v>399</v>
      </c>
      <c r="D538" s="12">
        <v>41530</v>
      </c>
      <c r="E538" s="12" t="s">
        <v>223</v>
      </c>
      <c r="F538" s="15">
        <v>16.619999999999997</v>
      </c>
      <c r="G538" s="16">
        <v>15.62</v>
      </c>
      <c r="H538" s="17">
        <f t="shared" si="8"/>
        <v>0.93983152827918182</v>
      </c>
      <c r="I538" s="19">
        <v>3.92</v>
      </c>
      <c r="J538" s="19">
        <v>11.7</v>
      </c>
    </row>
    <row r="539" spans="2:10" x14ac:dyDescent="0.25">
      <c r="B539" s="28">
        <v>41</v>
      </c>
      <c r="C539" s="11" t="s">
        <v>399</v>
      </c>
      <c r="D539" s="12">
        <v>41548</v>
      </c>
      <c r="E539" s="12" t="s">
        <v>419</v>
      </c>
      <c r="F539" s="15">
        <v>67.660000000000011</v>
      </c>
      <c r="G539" s="16">
        <v>67.660000000000011</v>
      </c>
      <c r="H539" s="17">
        <f t="shared" si="8"/>
        <v>1</v>
      </c>
      <c r="I539" s="19">
        <v>29.639999999999997</v>
      </c>
      <c r="J539" s="19">
        <v>38.02000000000001</v>
      </c>
    </row>
    <row r="540" spans="2:10" x14ac:dyDescent="0.25">
      <c r="B540" s="28">
        <v>41</v>
      </c>
      <c r="C540" s="11" t="s">
        <v>399</v>
      </c>
      <c r="D540" s="12">
        <v>41551</v>
      </c>
      <c r="E540" s="12" t="s">
        <v>420</v>
      </c>
      <c r="F540" s="15">
        <v>592.20999999999992</v>
      </c>
      <c r="G540" s="16">
        <v>541.30999999999995</v>
      </c>
      <c r="H540" s="17">
        <f t="shared" si="8"/>
        <v>0.91405075902129318</v>
      </c>
      <c r="I540" s="19">
        <v>92.62</v>
      </c>
      <c r="J540" s="19">
        <v>448.69</v>
      </c>
    </row>
    <row r="541" spans="2:10" x14ac:dyDescent="0.25">
      <c r="B541" s="28">
        <v>41</v>
      </c>
      <c r="C541" s="11" t="s">
        <v>399</v>
      </c>
      <c r="D541" s="12">
        <v>41615</v>
      </c>
      <c r="E541" s="12" t="s">
        <v>421</v>
      </c>
      <c r="F541" s="15">
        <v>193.25999999999993</v>
      </c>
      <c r="G541" s="16">
        <v>193.25999999999993</v>
      </c>
      <c r="H541" s="17">
        <f t="shared" si="8"/>
        <v>1</v>
      </c>
      <c r="I541" s="19">
        <v>33.199999999999996</v>
      </c>
      <c r="J541" s="19">
        <v>160.05999999999995</v>
      </c>
    </row>
    <row r="542" spans="2:10" x14ac:dyDescent="0.25">
      <c r="B542" s="28">
        <v>41</v>
      </c>
      <c r="C542" s="11" t="s">
        <v>399</v>
      </c>
      <c r="D542" s="12">
        <v>41660</v>
      </c>
      <c r="E542" s="12" t="s">
        <v>422</v>
      </c>
      <c r="F542" s="15">
        <v>10.5</v>
      </c>
      <c r="G542" s="16">
        <v>10.5</v>
      </c>
      <c r="H542" s="17">
        <f t="shared" si="8"/>
        <v>1</v>
      </c>
      <c r="I542" s="19">
        <v>2</v>
      </c>
      <c r="J542" s="19">
        <v>8.5</v>
      </c>
    </row>
    <row r="543" spans="2:10" x14ac:dyDescent="0.25">
      <c r="B543" s="28">
        <v>41</v>
      </c>
      <c r="C543" s="11" t="s">
        <v>399</v>
      </c>
      <c r="D543" s="12">
        <v>41668</v>
      </c>
      <c r="E543" s="12" t="s">
        <v>423</v>
      </c>
      <c r="F543" s="15">
        <v>105</v>
      </c>
      <c r="G543" s="16">
        <v>103</v>
      </c>
      <c r="H543" s="17">
        <f t="shared" si="8"/>
        <v>0.98095238095238091</v>
      </c>
      <c r="I543" s="19">
        <v>16</v>
      </c>
      <c r="J543" s="19">
        <v>87</v>
      </c>
    </row>
    <row r="544" spans="2:10" x14ac:dyDescent="0.25">
      <c r="B544" s="28">
        <v>41</v>
      </c>
      <c r="C544" s="11" t="s">
        <v>399</v>
      </c>
      <c r="D544" s="12">
        <v>41676</v>
      </c>
      <c r="E544" s="12" t="s">
        <v>191</v>
      </c>
      <c r="F544" s="15">
        <v>81.37</v>
      </c>
      <c r="G544" s="16">
        <v>79.37</v>
      </c>
      <c r="H544" s="17">
        <f t="shared" si="8"/>
        <v>0.97542091679980336</v>
      </c>
      <c r="I544" s="19">
        <v>13.5</v>
      </c>
      <c r="J544" s="19">
        <v>65.87</v>
      </c>
    </row>
    <row r="545" spans="2:10" x14ac:dyDescent="0.25">
      <c r="B545" s="28">
        <v>41</v>
      </c>
      <c r="C545" s="11" t="s">
        <v>399</v>
      </c>
      <c r="D545" s="12">
        <v>41770</v>
      </c>
      <c r="E545" s="12" t="s">
        <v>424</v>
      </c>
      <c r="F545" s="15">
        <v>41.900000000000006</v>
      </c>
      <c r="G545" s="16">
        <v>40.900000000000006</v>
      </c>
      <c r="H545" s="17">
        <f t="shared" si="8"/>
        <v>0.9761336515513126</v>
      </c>
      <c r="I545" s="19">
        <v>17.899999999999999</v>
      </c>
      <c r="J545" s="19">
        <v>23</v>
      </c>
    </row>
    <row r="546" spans="2:10" x14ac:dyDescent="0.25">
      <c r="B546" s="28">
        <v>41</v>
      </c>
      <c r="C546" s="11" t="s">
        <v>399</v>
      </c>
      <c r="D546" s="12">
        <v>41791</v>
      </c>
      <c r="E546" s="12" t="s">
        <v>425</v>
      </c>
      <c r="F546" s="15">
        <v>38.6</v>
      </c>
      <c r="G546" s="16">
        <v>36.6</v>
      </c>
      <c r="H546" s="17">
        <f t="shared" si="8"/>
        <v>0.94818652849740936</v>
      </c>
      <c r="I546" s="19">
        <v>6</v>
      </c>
      <c r="J546" s="19">
        <v>30.6</v>
      </c>
    </row>
    <row r="547" spans="2:10" x14ac:dyDescent="0.25">
      <c r="B547" s="28">
        <v>41</v>
      </c>
      <c r="C547" s="11" t="s">
        <v>399</v>
      </c>
      <c r="D547" s="12">
        <v>41797</v>
      </c>
      <c r="E547" s="12" t="s">
        <v>426</v>
      </c>
      <c r="F547" s="15">
        <v>45.25</v>
      </c>
      <c r="G547" s="16">
        <v>37.25</v>
      </c>
      <c r="H547" s="17">
        <f t="shared" si="8"/>
        <v>0.82320441988950277</v>
      </c>
      <c r="I547" s="19">
        <v>2.76</v>
      </c>
      <c r="J547" s="19">
        <v>34.49</v>
      </c>
    </row>
    <row r="548" spans="2:10" x14ac:dyDescent="0.25">
      <c r="B548" s="28">
        <v>41</v>
      </c>
      <c r="C548" s="11" t="s">
        <v>399</v>
      </c>
      <c r="D548" s="12">
        <v>41799</v>
      </c>
      <c r="E548" s="12" t="s">
        <v>896</v>
      </c>
      <c r="F548" s="15">
        <v>114.08000000000001</v>
      </c>
      <c r="G548" s="16">
        <v>114.08000000000001</v>
      </c>
      <c r="H548" s="17">
        <f t="shared" si="8"/>
        <v>1</v>
      </c>
      <c r="I548" s="19">
        <v>37.68</v>
      </c>
      <c r="J548" s="19">
        <v>76.399999999999991</v>
      </c>
    </row>
    <row r="549" spans="2:10" x14ac:dyDescent="0.25">
      <c r="B549" s="28">
        <v>41</v>
      </c>
      <c r="C549" s="11" t="s">
        <v>399</v>
      </c>
      <c r="D549" s="12">
        <v>41801</v>
      </c>
      <c r="E549" s="12" t="s">
        <v>427</v>
      </c>
      <c r="F549" s="15">
        <v>8.870000000000001</v>
      </c>
      <c r="G549" s="16">
        <v>8.870000000000001</v>
      </c>
      <c r="H549" s="17">
        <f t="shared" si="8"/>
        <v>1</v>
      </c>
      <c r="I549" s="19">
        <v>7.25</v>
      </c>
      <c r="J549" s="19">
        <v>1.62</v>
      </c>
    </row>
    <row r="550" spans="2:10" x14ac:dyDescent="0.25">
      <c r="B550" s="28">
        <v>41</v>
      </c>
      <c r="C550" s="11" t="s">
        <v>399</v>
      </c>
      <c r="D550" s="12">
        <v>41807</v>
      </c>
      <c r="E550" s="12" t="s">
        <v>428</v>
      </c>
      <c r="F550" s="15">
        <v>182.53</v>
      </c>
      <c r="G550" s="16">
        <v>167.53</v>
      </c>
      <c r="H550" s="17">
        <f t="shared" si="8"/>
        <v>0.91782172793513395</v>
      </c>
      <c r="I550" s="19">
        <v>15.33</v>
      </c>
      <c r="J550" s="19">
        <v>152.19999999999999</v>
      </c>
    </row>
    <row r="551" spans="2:10" x14ac:dyDescent="0.25">
      <c r="B551" s="28">
        <v>41</v>
      </c>
      <c r="C551" s="11" t="s">
        <v>399</v>
      </c>
      <c r="D551" s="12">
        <v>41872</v>
      </c>
      <c r="E551" s="12" t="s">
        <v>429</v>
      </c>
      <c r="F551" s="15">
        <v>14.68</v>
      </c>
      <c r="G551" s="16">
        <v>12.18</v>
      </c>
      <c r="H551" s="17">
        <f t="shared" si="8"/>
        <v>0.82970027247956402</v>
      </c>
      <c r="I551" s="19">
        <v>5.5</v>
      </c>
      <c r="J551" s="19">
        <v>6.68</v>
      </c>
    </row>
    <row r="552" spans="2:10" x14ac:dyDescent="0.25">
      <c r="B552" s="28">
        <v>41</v>
      </c>
      <c r="C552" s="11" t="s">
        <v>399</v>
      </c>
      <c r="D552" s="12">
        <v>41885</v>
      </c>
      <c r="E552" s="12" t="s">
        <v>932</v>
      </c>
      <c r="F552" s="15">
        <v>26.67</v>
      </c>
      <c r="G552" s="16">
        <v>26.67</v>
      </c>
      <c r="H552" s="17">
        <f t="shared" si="8"/>
        <v>1</v>
      </c>
      <c r="I552" s="19">
        <v>0</v>
      </c>
      <c r="J552" s="19">
        <v>26.67</v>
      </c>
    </row>
    <row r="553" spans="2:10" x14ac:dyDescent="0.25">
      <c r="B553" s="28">
        <v>44</v>
      </c>
      <c r="C553" s="11" t="s">
        <v>430</v>
      </c>
      <c r="D553" s="12">
        <v>44001</v>
      </c>
      <c r="E553" s="12" t="s">
        <v>431</v>
      </c>
      <c r="F553" s="15">
        <v>17</v>
      </c>
      <c r="G553" s="16">
        <v>17</v>
      </c>
      <c r="H553" s="17">
        <f t="shared" si="8"/>
        <v>1</v>
      </c>
      <c r="I553" s="19">
        <v>8</v>
      </c>
      <c r="J553" s="19">
        <v>9</v>
      </c>
    </row>
    <row r="554" spans="2:10" x14ac:dyDescent="0.25">
      <c r="B554" s="28">
        <v>44</v>
      </c>
      <c r="C554" s="11" t="s">
        <v>430</v>
      </c>
      <c r="D554" s="12">
        <v>44078</v>
      </c>
      <c r="E554" s="12" t="s">
        <v>432</v>
      </c>
      <c r="F554" s="15">
        <v>15</v>
      </c>
      <c r="G554" s="16">
        <v>15</v>
      </c>
      <c r="H554" s="17">
        <f t="shared" si="8"/>
        <v>1</v>
      </c>
      <c r="I554" s="19">
        <v>0</v>
      </c>
      <c r="J554" s="19">
        <v>15</v>
      </c>
    </row>
    <row r="555" spans="2:10" x14ac:dyDescent="0.25">
      <c r="B555" s="28">
        <v>44</v>
      </c>
      <c r="C555" s="11" t="s">
        <v>430</v>
      </c>
      <c r="D555" s="12">
        <v>44090</v>
      </c>
      <c r="E555" s="12" t="s">
        <v>433</v>
      </c>
      <c r="F555" s="15">
        <v>153.34</v>
      </c>
      <c r="G555" s="16">
        <v>23.34</v>
      </c>
      <c r="H555" s="17">
        <f t="shared" si="8"/>
        <v>0.15221077344463282</v>
      </c>
      <c r="I555" s="19">
        <v>2.5</v>
      </c>
      <c r="J555" s="19">
        <v>20.84</v>
      </c>
    </row>
    <row r="556" spans="2:10" x14ac:dyDescent="0.25">
      <c r="B556" s="28">
        <v>44</v>
      </c>
      <c r="C556" s="11" t="s">
        <v>430</v>
      </c>
      <c r="D556" s="12">
        <v>44098</v>
      </c>
      <c r="E556" s="12" t="s">
        <v>434</v>
      </c>
      <c r="F556" s="15">
        <v>3</v>
      </c>
      <c r="G556" s="16">
        <v>3</v>
      </c>
      <c r="H556" s="17">
        <f t="shared" si="8"/>
        <v>1</v>
      </c>
      <c r="I556" s="19">
        <v>0</v>
      </c>
      <c r="J556" s="19">
        <v>3</v>
      </c>
    </row>
    <row r="557" spans="2:10" x14ac:dyDescent="0.25">
      <c r="B557" s="28">
        <v>44</v>
      </c>
      <c r="C557" s="11" t="s">
        <v>430</v>
      </c>
      <c r="D557" s="12">
        <v>44279</v>
      </c>
      <c r="E557" s="12" t="s">
        <v>435</v>
      </c>
      <c r="F557" s="15">
        <v>19</v>
      </c>
      <c r="G557" s="16">
        <v>8</v>
      </c>
      <c r="H557" s="17">
        <f t="shared" si="8"/>
        <v>0.42105263157894735</v>
      </c>
      <c r="I557" s="19">
        <v>6</v>
      </c>
      <c r="J557" s="19">
        <v>2</v>
      </c>
    </row>
    <row r="558" spans="2:10" x14ac:dyDescent="0.25">
      <c r="B558" s="28">
        <v>44</v>
      </c>
      <c r="C558" s="11" t="s">
        <v>430</v>
      </c>
      <c r="D558" s="12">
        <v>44420</v>
      </c>
      <c r="E558" s="12" t="s">
        <v>816</v>
      </c>
      <c r="F558" s="15">
        <v>11.5</v>
      </c>
      <c r="G558" s="16">
        <v>11.5</v>
      </c>
      <c r="H558" s="17">
        <f t="shared" si="8"/>
        <v>1</v>
      </c>
      <c r="I558" s="19">
        <v>10</v>
      </c>
      <c r="J558" s="19">
        <v>1.5</v>
      </c>
    </row>
    <row r="559" spans="2:10" x14ac:dyDescent="0.25">
      <c r="B559" s="28">
        <v>44</v>
      </c>
      <c r="C559" s="11" t="s">
        <v>430</v>
      </c>
      <c r="D559" s="12">
        <v>44430</v>
      </c>
      <c r="E559" s="12" t="s">
        <v>436</v>
      </c>
      <c r="F559" s="15">
        <v>8.5</v>
      </c>
      <c r="G559" s="16">
        <v>8.5</v>
      </c>
      <c r="H559" s="17">
        <f t="shared" si="8"/>
        <v>1</v>
      </c>
      <c r="I559" s="19">
        <v>6</v>
      </c>
      <c r="J559" s="19">
        <v>2.5</v>
      </c>
    </row>
    <row r="560" spans="2:10" x14ac:dyDescent="0.25">
      <c r="B560" s="28">
        <v>44</v>
      </c>
      <c r="C560" s="11" t="s">
        <v>430</v>
      </c>
      <c r="D560" s="12">
        <v>44650</v>
      </c>
      <c r="E560" s="12" t="s">
        <v>437</v>
      </c>
      <c r="F560" s="15">
        <v>18.670000000000002</v>
      </c>
      <c r="G560" s="16">
        <v>18.670000000000002</v>
      </c>
      <c r="H560" s="17">
        <f t="shared" si="8"/>
        <v>1</v>
      </c>
      <c r="I560" s="19">
        <v>0</v>
      </c>
      <c r="J560" s="19">
        <v>18.670000000000002</v>
      </c>
    </row>
    <row r="561" spans="2:10" x14ac:dyDescent="0.25">
      <c r="B561" s="28">
        <v>44</v>
      </c>
      <c r="C561" s="11" t="s">
        <v>430</v>
      </c>
      <c r="D561" s="12">
        <v>44855</v>
      </c>
      <c r="E561" s="12" t="s">
        <v>438</v>
      </c>
      <c r="F561" s="15">
        <v>11</v>
      </c>
      <c r="G561" s="16">
        <v>11</v>
      </c>
      <c r="H561" s="17">
        <f t="shared" si="8"/>
        <v>1</v>
      </c>
      <c r="I561" s="19">
        <v>1</v>
      </c>
      <c r="J561" s="19">
        <v>10</v>
      </c>
    </row>
    <row r="562" spans="2:10" x14ac:dyDescent="0.25">
      <c r="B562" s="28">
        <v>44</v>
      </c>
      <c r="C562" s="11" t="s">
        <v>430</v>
      </c>
      <c r="D562" s="12">
        <v>44874</v>
      </c>
      <c r="E562" s="12" t="s">
        <v>136</v>
      </c>
      <c r="F562" s="15">
        <v>8</v>
      </c>
      <c r="G562" s="16">
        <v>8</v>
      </c>
      <c r="H562" s="17">
        <f t="shared" si="8"/>
        <v>1</v>
      </c>
      <c r="I562" s="19">
        <v>0</v>
      </c>
      <c r="J562" s="19">
        <v>8</v>
      </c>
    </row>
    <row r="563" spans="2:10" x14ac:dyDescent="0.25">
      <c r="B563" s="28">
        <v>47</v>
      </c>
      <c r="C563" s="11" t="s">
        <v>0</v>
      </c>
      <c r="D563" s="12">
        <v>47001</v>
      </c>
      <c r="E563" s="12" t="s">
        <v>743</v>
      </c>
      <c r="F563" s="15">
        <v>83.699999999999989</v>
      </c>
      <c r="G563" s="16">
        <v>76.959999999999994</v>
      </c>
      <c r="H563" s="17">
        <f t="shared" si="8"/>
        <v>0.91947431302270022</v>
      </c>
      <c r="I563" s="19">
        <v>21.5</v>
      </c>
      <c r="J563" s="19">
        <v>55.459999999999994</v>
      </c>
    </row>
    <row r="564" spans="2:10" x14ac:dyDescent="0.25">
      <c r="B564" s="28">
        <v>47</v>
      </c>
      <c r="C564" s="11" t="s">
        <v>0</v>
      </c>
      <c r="D564" s="12">
        <v>47030</v>
      </c>
      <c r="E564" s="12" t="s">
        <v>817</v>
      </c>
      <c r="F564" s="15">
        <v>7</v>
      </c>
      <c r="G564" s="16">
        <v>7</v>
      </c>
      <c r="H564" s="17">
        <f t="shared" si="8"/>
        <v>1</v>
      </c>
      <c r="I564" s="19">
        <v>6</v>
      </c>
      <c r="J564" s="19">
        <v>1</v>
      </c>
    </row>
    <row r="565" spans="2:10" x14ac:dyDescent="0.25">
      <c r="B565" s="28">
        <v>47</v>
      </c>
      <c r="C565" s="11" t="s">
        <v>0</v>
      </c>
      <c r="D565" s="12">
        <v>47053</v>
      </c>
      <c r="E565" s="12" t="s">
        <v>439</v>
      </c>
      <c r="F565" s="15">
        <v>384.15999999999997</v>
      </c>
      <c r="G565" s="16">
        <v>158</v>
      </c>
      <c r="H565" s="17">
        <f t="shared" si="8"/>
        <v>0.41128696376509793</v>
      </c>
      <c r="I565" s="19">
        <v>77</v>
      </c>
      <c r="J565" s="19">
        <v>81</v>
      </c>
    </row>
    <row r="566" spans="2:10" x14ac:dyDescent="0.25">
      <c r="B566" s="28">
        <v>47</v>
      </c>
      <c r="C566" s="11" t="s">
        <v>0</v>
      </c>
      <c r="D566" s="12">
        <v>47058</v>
      </c>
      <c r="E566" s="12" t="s">
        <v>440</v>
      </c>
      <c r="F566" s="15">
        <v>175.4</v>
      </c>
      <c r="G566" s="16">
        <v>175.4</v>
      </c>
      <c r="H566" s="17">
        <f t="shared" si="8"/>
        <v>1</v>
      </c>
      <c r="I566" s="19">
        <v>96.3</v>
      </c>
      <c r="J566" s="19">
        <v>79.100000000000009</v>
      </c>
    </row>
    <row r="567" spans="2:10" x14ac:dyDescent="0.25">
      <c r="B567" s="28">
        <v>47</v>
      </c>
      <c r="C567" s="11" t="s">
        <v>0</v>
      </c>
      <c r="D567" s="12">
        <v>47161</v>
      </c>
      <c r="E567" s="12" t="s">
        <v>818</v>
      </c>
      <c r="F567" s="15">
        <v>67.63</v>
      </c>
      <c r="G567" s="16">
        <v>67.63</v>
      </c>
      <c r="H567" s="17">
        <f t="shared" si="8"/>
        <v>1</v>
      </c>
      <c r="I567" s="19">
        <v>10.8</v>
      </c>
      <c r="J567" s="19">
        <v>56.83</v>
      </c>
    </row>
    <row r="568" spans="2:10" x14ac:dyDescent="0.25">
      <c r="B568" s="28">
        <v>47</v>
      </c>
      <c r="C568" s="11" t="s">
        <v>0</v>
      </c>
      <c r="D568" s="12">
        <v>47170</v>
      </c>
      <c r="E568" s="12" t="s">
        <v>819</v>
      </c>
      <c r="F568" s="15">
        <v>107.33</v>
      </c>
      <c r="G568" s="16">
        <v>105.33</v>
      </c>
      <c r="H568" s="17">
        <f t="shared" si="8"/>
        <v>0.98136588092797916</v>
      </c>
      <c r="I568" s="19">
        <v>13</v>
      </c>
      <c r="J568" s="19">
        <v>92.33</v>
      </c>
    </row>
    <row r="569" spans="2:10" x14ac:dyDescent="0.25">
      <c r="B569" s="28">
        <v>47</v>
      </c>
      <c r="C569" s="11" t="s">
        <v>0</v>
      </c>
      <c r="D569" s="12">
        <v>47189</v>
      </c>
      <c r="E569" s="12" t="s">
        <v>14</v>
      </c>
      <c r="F569" s="15">
        <v>165.41</v>
      </c>
      <c r="G569" s="16">
        <v>121.91</v>
      </c>
      <c r="H569" s="17">
        <f t="shared" si="8"/>
        <v>0.73701710900187412</v>
      </c>
      <c r="I569" s="19">
        <v>36.25</v>
      </c>
      <c r="J569" s="19">
        <v>85.66</v>
      </c>
    </row>
    <row r="570" spans="2:10" x14ac:dyDescent="0.25">
      <c r="B570" s="28">
        <v>47</v>
      </c>
      <c r="C570" s="11" t="s">
        <v>0</v>
      </c>
      <c r="D570" s="12">
        <v>47205</v>
      </c>
      <c r="E570" s="12" t="s">
        <v>47</v>
      </c>
      <c r="F570" s="15">
        <v>43.809999999999995</v>
      </c>
      <c r="G570" s="16">
        <v>43.809999999999995</v>
      </c>
      <c r="H570" s="17">
        <f t="shared" si="8"/>
        <v>1</v>
      </c>
      <c r="I570" s="19">
        <v>11.01</v>
      </c>
      <c r="J570" s="19">
        <v>32.799999999999997</v>
      </c>
    </row>
    <row r="571" spans="2:10" x14ac:dyDescent="0.25">
      <c r="B571" s="28">
        <v>47</v>
      </c>
      <c r="C571" s="11" t="s">
        <v>0</v>
      </c>
      <c r="D571" s="12">
        <v>47245</v>
      </c>
      <c r="E571" s="12" t="s">
        <v>441</v>
      </c>
      <c r="F571" s="15">
        <v>175.37</v>
      </c>
      <c r="G571" s="16">
        <v>175.37</v>
      </c>
      <c r="H571" s="17">
        <f t="shared" si="8"/>
        <v>1</v>
      </c>
      <c r="I571" s="19">
        <v>17</v>
      </c>
      <c r="J571" s="19">
        <v>158.37</v>
      </c>
    </row>
    <row r="572" spans="2:10" x14ac:dyDescent="0.25">
      <c r="B572" s="28">
        <v>47</v>
      </c>
      <c r="C572" s="11" t="s">
        <v>0</v>
      </c>
      <c r="D572" s="12">
        <v>47258</v>
      </c>
      <c r="E572" s="12" t="s">
        <v>442</v>
      </c>
      <c r="F572" s="15">
        <v>69.180000000000007</v>
      </c>
      <c r="G572" s="16">
        <v>69.180000000000007</v>
      </c>
      <c r="H572" s="17">
        <f t="shared" si="8"/>
        <v>1</v>
      </c>
      <c r="I572" s="19">
        <v>23.38</v>
      </c>
      <c r="J572" s="19">
        <v>45.8</v>
      </c>
    </row>
    <row r="573" spans="2:10" x14ac:dyDescent="0.25">
      <c r="B573" s="28">
        <v>47</v>
      </c>
      <c r="C573" s="11" t="s">
        <v>0</v>
      </c>
      <c r="D573" s="12">
        <v>47268</v>
      </c>
      <c r="E573" s="12" t="s">
        <v>22</v>
      </c>
      <c r="F573" s="15">
        <v>163.5</v>
      </c>
      <c r="G573" s="16">
        <v>44.5</v>
      </c>
      <c r="H573" s="17">
        <f t="shared" si="8"/>
        <v>0.27217125382262997</v>
      </c>
      <c r="I573" s="19">
        <v>14</v>
      </c>
      <c r="J573" s="19">
        <v>30.5</v>
      </c>
    </row>
    <row r="574" spans="2:10" s="33" customFormat="1" x14ac:dyDescent="0.25">
      <c r="B574" s="29">
        <v>47</v>
      </c>
      <c r="C574" s="30" t="s">
        <v>0</v>
      </c>
      <c r="D574" s="31">
        <v>47288</v>
      </c>
      <c r="E574" s="31" t="s">
        <v>744</v>
      </c>
      <c r="F574" s="32">
        <v>220.12</v>
      </c>
      <c r="G574" s="16">
        <v>219.12</v>
      </c>
      <c r="H574" s="17">
        <f t="shared" si="8"/>
        <v>0.99545702344175901</v>
      </c>
      <c r="I574" s="19">
        <v>59</v>
      </c>
      <c r="J574" s="19">
        <v>160.12</v>
      </c>
    </row>
    <row r="575" spans="2:10" x14ac:dyDescent="0.25">
      <c r="B575" s="28">
        <v>47</v>
      </c>
      <c r="C575" s="11" t="s">
        <v>0</v>
      </c>
      <c r="D575" s="12">
        <v>47318</v>
      </c>
      <c r="E575" s="12" t="s">
        <v>443</v>
      </c>
      <c r="F575" s="15">
        <v>252.9</v>
      </c>
      <c r="G575" s="16">
        <v>249.9</v>
      </c>
      <c r="H575" s="17">
        <f t="shared" si="8"/>
        <v>0.98813760379596682</v>
      </c>
      <c r="I575" s="19">
        <v>62.5</v>
      </c>
      <c r="J575" s="19">
        <v>187.4</v>
      </c>
    </row>
    <row r="576" spans="2:10" x14ac:dyDescent="0.25">
      <c r="B576" s="28">
        <v>47</v>
      </c>
      <c r="C576" s="11" t="s">
        <v>0</v>
      </c>
      <c r="D576" s="12">
        <v>47460</v>
      </c>
      <c r="E576" s="12" t="s">
        <v>820</v>
      </c>
      <c r="F576" s="15">
        <v>63.84</v>
      </c>
      <c r="G576" s="16">
        <v>63.84</v>
      </c>
      <c r="H576" s="17">
        <f t="shared" si="8"/>
        <v>1</v>
      </c>
      <c r="I576" s="19">
        <v>4.5</v>
      </c>
      <c r="J576" s="19">
        <v>59.34</v>
      </c>
    </row>
    <row r="577" spans="2:10" x14ac:dyDescent="0.25">
      <c r="B577" s="28">
        <v>47</v>
      </c>
      <c r="C577" s="11" t="s">
        <v>0</v>
      </c>
      <c r="D577" s="12">
        <v>47541</v>
      </c>
      <c r="E577" s="12" t="s">
        <v>821</v>
      </c>
      <c r="F577" s="15">
        <v>15.280000000000001</v>
      </c>
      <c r="G577" s="16">
        <v>15.280000000000001</v>
      </c>
      <c r="H577" s="17">
        <f t="shared" si="8"/>
        <v>1</v>
      </c>
      <c r="I577" s="19">
        <v>1</v>
      </c>
      <c r="J577" s="19">
        <v>14.280000000000001</v>
      </c>
    </row>
    <row r="578" spans="2:10" x14ac:dyDescent="0.25">
      <c r="B578" s="28">
        <v>47</v>
      </c>
      <c r="C578" s="11" t="s">
        <v>0</v>
      </c>
      <c r="D578" s="12">
        <v>47545</v>
      </c>
      <c r="E578" s="12" t="s">
        <v>822</v>
      </c>
      <c r="F578" s="15">
        <v>95.5</v>
      </c>
      <c r="G578" s="16">
        <v>95.5</v>
      </c>
      <c r="H578" s="17">
        <f t="shared" si="8"/>
        <v>1</v>
      </c>
      <c r="I578" s="19">
        <v>7.5</v>
      </c>
      <c r="J578" s="19">
        <v>88</v>
      </c>
    </row>
    <row r="579" spans="2:10" x14ac:dyDescent="0.25">
      <c r="B579" s="28">
        <v>47</v>
      </c>
      <c r="C579" s="11" t="s">
        <v>0</v>
      </c>
      <c r="D579" s="12">
        <v>47551</v>
      </c>
      <c r="E579" s="12" t="s">
        <v>444</v>
      </c>
      <c r="F579" s="15">
        <v>61</v>
      </c>
      <c r="G579" s="16">
        <v>61</v>
      </c>
      <c r="H579" s="17">
        <f t="shared" si="8"/>
        <v>1</v>
      </c>
      <c r="I579" s="19">
        <v>27</v>
      </c>
      <c r="J579" s="19">
        <v>34</v>
      </c>
    </row>
    <row r="580" spans="2:10" x14ac:dyDescent="0.25">
      <c r="B580" s="28">
        <v>47</v>
      </c>
      <c r="C580" s="11" t="s">
        <v>0</v>
      </c>
      <c r="D580" s="12">
        <v>47555</v>
      </c>
      <c r="E580" s="12" t="s">
        <v>445</v>
      </c>
      <c r="F580" s="15">
        <v>144.84</v>
      </c>
      <c r="G580" s="16">
        <v>144.84</v>
      </c>
      <c r="H580" s="17">
        <f t="shared" si="8"/>
        <v>1</v>
      </c>
      <c r="I580" s="19">
        <v>51.17</v>
      </c>
      <c r="J580" s="19">
        <v>93.67</v>
      </c>
    </row>
    <row r="581" spans="2:10" x14ac:dyDescent="0.25">
      <c r="B581" s="28">
        <v>47</v>
      </c>
      <c r="C581" s="11" t="s">
        <v>0</v>
      </c>
      <c r="D581" s="12">
        <v>47570</v>
      </c>
      <c r="E581" s="12" t="s">
        <v>823</v>
      </c>
      <c r="F581" s="15">
        <v>6</v>
      </c>
      <c r="G581" s="16">
        <v>6</v>
      </c>
      <c r="H581" s="17">
        <f t="shared" si="8"/>
        <v>1</v>
      </c>
      <c r="I581" s="19">
        <v>2</v>
      </c>
      <c r="J581" s="19">
        <v>4</v>
      </c>
    </row>
    <row r="582" spans="2:10" x14ac:dyDescent="0.25">
      <c r="B582" s="28">
        <v>47</v>
      </c>
      <c r="C582" s="11" t="s">
        <v>0</v>
      </c>
      <c r="D582" s="12">
        <v>47605</v>
      </c>
      <c r="E582" s="12" t="s">
        <v>446</v>
      </c>
      <c r="F582" s="15">
        <v>6</v>
      </c>
      <c r="G582" s="16">
        <v>6</v>
      </c>
      <c r="H582" s="17">
        <f t="shared" si="8"/>
        <v>1</v>
      </c>
      <c r="I582" s="19">
        <v>3</v>
      </c>
      <c r="J582" s="19">
        <v>3</v>
      </c>
    </row>
    <row r="583" spans="2:10" x14ac:dyDescent="0.25">
      <c r="B583" s="28">
        <v>47</v>
      </c>
      <c r="C583" s="11" t="s">
        <v>0</v>
      </c>
      <c r="D583" s="12">
        <v>47660</v>
      </c>
      <c r="E583" s="12" t="s">
        <v>447</v>
      </c>
      <c r="F583" s="15">
        <v>34.5</v>
      </c>
      <c r="G583" s="16">
        <v>34.5</v>
      </c>
      <c r="H583" s="17">
        <f t="shared" si="8"/>
        <v>1</v>
      </c>
      <c r="I583" s="19">
        <v>5</v>
      </c>
      <c r="J583" s="19">
        <v>29.5</v>
      </c>
    </row>
    <row r="584" spans="2:10" x14ac:dyDescent="0.25">
      <c r="B584" s="28">
        <v>47</v>
      </c>
      <c r="C584" s="11" t="s">
        <v>0</v>
      </c>
      <c r="D584" s="12">
        <v>47675</v>
      </c>
      <c r="E584" s="12" t="s">
        <v>227</v>
      </c>
      <c r="F584" s="15">
        <v>64.449999999999989</v>
      </c>
      <c r="G584" s="16">
        <v>64.449999999999989</v>
      </c>
      <c r="H584" s="17">
        <f t="shared" si="8"/>
        <v>1</v>
      </c>
      <c r="I584" s="19">
        <v>10</v>
      </c>
      <c r="J584" s="19">
        <v>54.449999999999996</v>
      </c>
    </row>
    <row r="585" spans="2:10" x14ac:dyDescent="0.25">
      <c r="B585" s="28">
        <v>47</v>
      </c>
      <c r="C585" s="11" t="s">
        <v>0</v>
      </c>
      <c r="D585" s="12">
        <v>47692</v>
      </c>
      <c r="E585" s="12" t="s">
        <v>824</v>
      </c>
      <c r="F585" s="15">
        <v>158.69999999999999</v>
      </c>
      <c r="G585" s="16">
        <v>158.69999999999999</v>
      </c>
      <c r="H585" s="17">
        <f t="shared" si="8"/>
        <v>1</v>
      </c>
      <c r="I585" s="19">
        <v>56.7</v>
      </c>
      <c r="J585" s="19">
        <v>102</v>
      </c>
    </row>
    <row r="586" spans="2:10" x14ac:dyDescent="0.25">
      <c r="B586" s="28">
        <v>47</v>
      </c>
      <c r="C586" s="11" t="s">
        <v>0</v>
      </c>
      <c r="D586" s="12">
        <v>47703</v>
      </c>
      <c r="E586" s="12" t="s">
        <v>448</v>
      </c>
      <c r="F586" s="15">
        <v>80.900000000000006</v>
      </c>
      <c r="G586" s="16">
        <v>80.900000000000006</v>
      </c>
      <c r="H586" s="17">
        <f t="shared" si="8"/>
        <v>1</v>
      </c>
      <c r="I586" s="19">
        <v>33</v>
      </c>
      <c r="J586" s="19">
        <v>47.9</v>
      </c>
    </row>
    <row r="587" spans="2:10" x14ac:dyDescent="0.25">
      <c r="B587" s="28">
        <v>47</v>
      </c>
      <c r="C587" s="11" t="s">
        <v>0</v>
      </c>
      <c r="D587" s="12">
        <v>47707</v>
      </c>
      <c r="E587" s="12" t="s">
        <v>825</v>
      </c>
      <c r="F587" s="15">
        <v>190.23999999999998</v>
      </c>
      <c r="G587" s="16">
        <v>186.73999999999998</v>
      </c>
      <c r="H587" s="17">
        <f t="shared" si="8"/>
        <v>0.98160218671152233</v>
      </c>
      <c r="I587" s="19">
        <v>27.869999999999997</v>
      </c>
      <c r="J587" s="19">
        <v>158.86999999999998</v>
      </c>
    </row>
    <row r="588" spans="2:10" x14ac:dyDescent="0.25">
      <c r="B588" s="28">
        <v>47</v>
      </c>
      <c r="C588" s="11" t="s">
        <v>0</v>
      </c>
      <c r="D588" s="12">
        <v>47720</v>
      </c>
      <c r="E588" s="12" t="s">
        <v>826</v>
      </c>
      <c r="F588" s="15">
        <v>30.17</v>
      </c>
      <c r="G588" s="16">
        <v>30.17</v>
      </c>
      <c r="H588" s="17">
        <f t="shared" si="8"/>
        <v>1</v>
      </c>
      <c r="I588" s="19">
        <v>7.5</v>
      </c>
      <c r="J588" s="19">
        <v>22.67</v>
      </c>
    </row>
    <row r="589" spans="2:10" x14ac:dyDescent="0.25">
      <c r="B589" s="28">
        <v>47</v>
      </c>
      <c r="C589" s="11" t="s">
        <v>0</v>
      </c>
      <c r="D589" s="12">
        <v>47745</v>
      </c>
      <c r="E589" s="12" t="s">
        <v>827</v>
      </c>
      <c r="F589" s="15">
        <v>2</v>
      </c>
      <c r="G589" s="16">
        <v>2</v>
      </c>
      <c r="H589" s="17">
        <f t="shared" ref="H589:H652" si="9">+IFERROR(G589/F589,0)</f>
        <v>1</v>
      </c>
      <c r="I589" s="19">
        <v>2</v>
      </c>
      <c r="J589" s="19">
        <v>0</v>
      </c>
    </row>
    <row r="590" spans="2:10" x14ac:dyDescent="0.25">
      <c r="B590" s="28">
        <v>47</v>
      </c>
      <c r="C590" s="11" t="s">
        <v>0</v>
      </c>
      <c r="D590" s="12">
        <v>47798</v>
      </c>
      <c r="E590" s="12" t="s">
        <v>828</v>
      </c>
      <c r="F590" s="15">
        <v>129.13</v>
      </c>
      <c r="G590" s="16">
        <v>128.13</v>
      </c>
      <c r="H590" s="17">
        <f t="shared" si="9"/>
        <v>0.99225586618136763</v>
      </c>
      <c r="I590" s="19">
        <v>56.6</v>
      </c>
      <c r="J590" s="19">
        <v>71.53</v>
      </c>
    </row>
    <row r="591" spans="2:10" x14ac:dyDescent="0.25">
      <c r="B591" s="28">
        <v>47</v>
      </c>
      <c r="C591" s="11" t="s">
        <v>0</v>
      </c>
      <c r="D591" s="12">
        <v>47960</v>
      </c>
      <c r="E591" s="12" t="s">
        <v>829</v>
      </c>
      <c r="F591" s="15">
        <v>26.8</v>
      </c>
      <c r="G591" s="16">
        <v>26.8</v>
      </c>
      <c r="H591" s="17">
        <f t="shared" si="9"/>
        <v>1</v>
      </c>
      <c r="I591" s="19">
        <v>3.6</v>
      </c>
      <c r="J591" s="19">
        <v>23.2</v>
      </c>
    </row>
    <row r="592" spans="2:10" x14ac:dyDescent="0.25">
      <c r="B592" s="28">
        <v>47</v>
      </c>
      <c r="C592" s="11" t="s">
        <v>0</v>
      </c>
      <c r="D592" s="12">
        <v>47980</v>
      </c>
      <c r="E592" s="12" t="s">
        <v>7</v>
      </c>
      <c r="F592" s="15">
        <v>825.52999999999986</v>
      </c>
      <c r="G592" s="16">
        <v>413.4799999999999</v>
      </c>
      <c r="H592" s="17">
        <f t="shared" si="9"/>
        <v>0.50086611025644123</v>
      </c>
      <c r="I592" s="19">
        <v>130.41999999999999</v>
      </c>
      <c r="J592" s="19">
        <v>283.06000000000006</v>
      </c>
    </row>
    <row r="593" spans="2:10" x14ac:dyDescent="0.25">
      <c r="B593" s="28">
        <v>50</v>
      </c>
      <c r="C593" s="11" t="s">
        <v>449</v>
      </c>
      <c r="D593" s="12">
        <v>50001</v>
      </c>
      <c r="E593" s="12" t="s">
        <v>450</v>
      </c>
      <c r="F593" s="15">
        <v>227.54000000000002</v>
      </c>
      <c r="G593" s="16">
        <v>187.74</v>
      </c>
      <c r="H593" s="17">
        <f t="shared" si="9"/>
        <v>0.8250856992177199</v>
      </c>
      <c r="I593" s="19">
        <v>152.41000000000003</v>
      </c>
      <c r="J593" s="19">
        <v>35.33</v>
      </c>
    </row>
    <row r="594" spans="2:10" x14ac:dyDescent="0.25">
      <c r="B594" s="28">
        <v>50</v>
      </c>
      <c r="C594" s="11" t="s">
        <v>449</v>
      </c>
      <c r="D594" s="12">
        <v>50006</v>
      </c>
      <c r="E594" s="12" t="s">
        <v>451</v>
      </c>
      <c r="F594" s="15">
        <v>73.3</v>
      </c>
      <c r="G594" s="16">
        <v>73.3</v>
      </c>
      <c r="H594" s="17">
        <f t="shared" si="9"/>
        <v>1</v>
      </c>
      <c r="I594" s="19">
        <v>23</v>
      </c>
      <c r="J594" s="19">
        <v>50.3</v>
      </c>
    </row>
    <row r="595" spans="2:10" x14ac:dyDescent="0.25">
      <c r="B595" s="28">
        <v>50</v>
      </c>
      <c r="C595" s="11" t="s">
        <v>449</v>
      </c>
      <c r="D595" s="12">
        <v>50110</v>
      </c>
      <c r="E595" s="12" t="s">
        <v>452</v>
      </c>
      <c r="F595" s="15">
        <v>8.5</v>
      </c>
      <c r="G595" s="16">
        <v>8.5</v>
      </c>
      <c r="H595" s="17">
        <f t="shared" si="9"/>
        <v>1</v>
      </c>
      <c r="I595" s="19">
        <v>3</v>
      </c>
      <c r="J595" s="19">
        <v>5.5</v>
      </c>
    </row>
    <row r="596" spans="2:10" x14ac:dyDescent="0.25">
      <c r="B596" s="28">
        <v>50</v>
      </c>
      <c r="C596" s="11" t="s">
        <v>449</v>
      </c>
      <c r="D596" s="12">
        <v>50124</v>
      </c>
      <c r="E596" s="12" t="s">
        <v>830</v>
      </c>
      <c r="F596" s="15">
        <v>128</v>
      </c>
      <c r="G596" s="16">
        <v>2</v>
      </c>
      <c r="H596" s="17">
        <f t="shared" si="9"/>
        <v>1.5625E-2</v>
      </c>
      <c r="I596" s="19">
        <v>0</v>
      </c>
      <c r="J596" s="19">
        <v>2</v>
      </c>
    </row>
    <row r="597" spans="2:10" x14ac:dyDescent="0.25">
      <c r="B597" s="28">
        <v>50</v>
      </c>
      <c r="C597" s="11" t="s">
        <v>449</v>
      </c>
      <c r="D597" s="12">
        <v>50150</v>
      </c>
      <c r="E597" s="12" t="s">
        <v>453</v>
      </c>
      <c r="F597" s="15">
        <v>14</v>
      </c>
      <c r="G597" s="16">
        <v>14</v>
      </c>
      <c r="H597" s="17">
        <f t="shared" si="9"/>
        <v>1</v>
      </c>
      <c r="I597" s="19">
        <v>10</v>
      </c>
      <c r="J597" s="19">
        <v>4</v>
      </c>
    </row>
    <row r="598" spans="2:10" x14ac:dyDescent="0.25">
      <c r="B598" s="28">
        <v>50</v>
      </c>
      <c r="C598" s="11" t="s">
        <v>449</v>
      </c>
      <c r="D598" s="12">
        <v>50223</v>
      </c>
      <c r="E598" s="12" t="s">
        <v>831</v>
      </c>
      <c r="F598" s="15">
        <v>39.869999999999997</v>
      </c>
      <c r="G598" s="16">
        <v>39.869999999999997</v>
      </c>
      <c r="H598" s="17">
        <f t="shared" si="9"/>
        <v>1</v>
      </c>
      <c r="I598" s="19">
        <v>28.33</v>
      </c>
      <c r="J598" s="19">
        <v>11.54</v>
      </c>
    </row>
    <row r="599" spans="2:10" x14ac:dyDescent="0.25">
      <c r="B599" s="28">
        <v>50</v>
      </c>
      <c r="C599" s="11" t="s">
        <v>449</v>
      </c>
      <c r="D599" s="12">
        <v>50226</v>
      </c>
      <c r="E599" s="12" t="s">
        <v>454</v>
      </c>
      <c r="F599" s="15">
        <v>15.55</v>
      </c>
      <c r="G599" s="16">
        <v>15.55</v>
      </c>
      <c r="H599" s="17">
        <f t="shared" si="9"/>
        <v>1</v>
      </c>
      <c r="I599" s="19">
        <v>8.5500000000000007</v>
      </c>
      <c r="J599" s="19">
        <v>7</v>
      </c>
    </row>
    <row r="600" spans="2:10" x14ac:dyDescent="0.25">
      <c r="B600" s="28">
        <v>50</v>
      </c>
      <c r="C600" s="11" t="s">
        <v>449</v>
      </c>
      <c r="D600" s="12">
        <v>50245</v>
      </c>
      <c r="E600" s="12" t="s">
        <v>455</v>
      </c>
      <c r="F600" s="15">
        <v>3.2</v>
      </c>
      <c r="G600" s="16">
        <v>3.2</v>
      </c>
      <c r="H600" s="17">
        <f t="shared" si="9"/>
        <v>1</v>
      </c>
      <c r="I600" s="19">
        <v>1.8</v>
      </c>
      <c r="J600" s="19">
        <v>1.4</v>
      </c>
    </row>
    <row r="601" spans="2:10" x14ac:dyDescent="0.25">
      <c r="B601" s="28">
        <v>50</v>
      </c>
      <c r="C601" s="11" t="s">
        <v>449</v>
      </c>
      <c r="D601" s="12">
        <v>50251</v>
      </c>
      <c r="E601" s="12" t="s">
        <v>456</v>
      </c>
      <c r="F601" s="15">
        <v>558.04</v>
      </c>
      <c r="G601" s="16">
        <v>558.04</v>
      </c>
      <c r="H601" s="17">
        <f t="shared" si="9"/>
        <v>1</v>
      </c>
      <c r="I601" s="19">
        <v>59.89</v>
      </c>
      <c r="J601" s="19">
        <v>498.15000000000003</v>
      </c>
    </row>
    <row r="602" spans="2:10" x14ac:dyDescent="0.25">
      <c r="B602" s="28">
        <v>50</v>
      </c>
      <c r="C602" s="11" t="s">
        <v>449</v>
      </c>
      <c r="D602" s="12">
        <v>50270</v>
      </c>
      <c r="E602" s="12" t="s">
        <v>457</v>
      </c>
      <c r="F602" s="15">
        <v>29.240000000000002</v>
      </c>
      <c r="G602" s="16">
        <v>29.240000000000002</v>
      </c>
      <c r="H602" s="17">
        <f t="shared" si="9"/>
        <v>1</v>
      </c>
      <c r="I602" s="19">
        <v>2.25</v>
      </c>
      <c r="J602" s="19">
        <v>26.990000000000002</v>
      </c>
    </row>
    <row r="603" spans="2:10" x14ac:dyDescent="0.25">
      <c r="B603" s="28">
        <v>50</v>
      </c>
      <c r="C603" s="11" t="s">
        <v>449</v>
      </c>
      <c r="D603" s="12">
        <v>50287</v>
      </c>
      <c r="E603" s="12" t="s">
        <v>458</v>
      </c>
      <c r="F603" s="15">
        <v>2813.33</v>
      </c>
      <c r="G603" s="16">
        <v>2807.33</v>
      </c>
      <c r="H603" s="17">
        <f t="shared" si="9"/>
        <v>0.99786729605129865</v>
      </c>
      <c r="I603" s="19">
        <v>403.03999999999996</v>
      </c>
      <c r="J603" s="19">
        <v>2404.29</v>
      </c>
    </row>
    <row r="604" spans="2:10" x14ac:dyDescent="0.25">
      <c r="B604" s="28">
        <v>50</v>
      </c>
      <c r="C604" s="11" t="s">
        <v>449</v>
      </c>
      <c r="D604" s="12">
        <v>50313</v>
      </c>
      <c r="E604" s="12" t="s">
        <v>53</v>
      </c>
      <c r="F604" s="15">
        <v>292.16000000000003</v>
      </c>
      <c r="G604" s="16">
        <v>279.95999999999992</v>
      </c>
      <c r="H604" s="17">
        <f t="shared" si="9"/>
        <v>0.95824205914567329</v>
      </c>
      <c r="I604" s="19">
        <v>84.210000000000008</v>
      </c>
      <c r="J604" s="19">
        <v>195.74999999999997</v>
      </c>
    </row>
    <row r="605" spans="2:10" x14ac:dyDescent="0.25">
      <c r="B605" s="28">
        <v>50</v>
      </c>
      <c r="C605" s="11" t="s">
        <v>449</v>
      </c>
      <c r="D605" s="12">
        <v>50318</v>
      </c>
      <c r="E605" s="12" t="s">
        <v>443</v>
      </c>
      <c r="F605" s="15">
        <v>7.4</v>
      </c>
      <c r="G605" s="16">
        <v>7.4</v>
      </c>
      <c r="H605" s="17">
        <f t="shared" si="9"/>
        <v>1</v>
      </c>
      <c r="I605" s="19">
        <v>4</v>
      </c>
      <c r="J605" s="19">
        <v>3.4</v>
      </c>
    </row>
    <row r="606" spans="2:10" x14ac:dyDescent="0.25">
      <c r="B606" s="28">
        <v>50</v>
      </c>
      <c r="C606" s="11" t="s">
        <v>449</v>
      </c>
      <c r="D606" s="12">
        <v>50325</v>
      </c>
      <c r="E606" s="12" t="s">
        <v>459</v>
      </c>
      <c r="F606" s="15">
        <v>63.03</v>
      </c>
      <c r="G606" s="16">
        <v>63.03</v>
      </c>
      <c r="H606" s="17">
        <f t="shared" si="9"/>
        <v>1</v>
      </c>
      <c r="I606" s="19">
        <v>46.58</v>
      </c>
      <c r="J606" s="19">
        <v>16.45</v>
      </c>
    </row>
    <row r="607" spans="2:10" x14ac:dyDescent="0.25">
      <c r="B607" s="28">
        <v>50</v>
      </c>
      <c r="C607" s="11" t="s">
        <v>449</v>
      </c>
      <c r="D607" s="12">
        <v>50330</v>
      </c>
      <c r="E607" s="12" t="s">
        <v>832</v>
      </c>
      <c r="F607" s="15">
        <v>76.3</v>
      </c>
      <c r="G607" s="16">
        <v>76.3</v>
      </c>
      <c r="H607" s="17">
        <f t="shared" si="9"/>
        <v>1</v>
      </c>
      <c r="I607" s="19">
        <v>50</v>
      </c>
      <c r="J607" s="19">
        <v>26.3</v>
      </c>
    </row>
    <row r="608" spans="2:10" x14ac:dyDescent="0.25">
      <c r="B608" s="28">
        <v>50</v>
      </c>
      <c r="C608" s="11" t="s">
        <v>449</v>
      </c>
      <c r="D608" s="12">
        <v>50350</v>
      </c>
      <c r="E608" s="12" t="s">
        <v>460</v>
      </c>
      <c r="F608" s="15">
        <v>88.17</v>
      </c>
      <c r="G608" s="16">
        <v>88.17</v>
      </c>
      <c r="H608" s="17">
        <f t="shared" si="9"/>
        <v>1</v>
      </c>
      <c r="I608" s="19">
        <v>45.5</v>
      </c>
      <c r="J608" s="19">
        <v>42.67</v>
      </c>
    </row>
    <row r="609" spans="2:10" x14ac:dyDescent="0.25">
      <c r="B609" s="28">
        <v>50</v>
      </c>
      <c r="C609" s="11" t="s">
        <v>449</v>
      </c>
      <c r="D609" s="12">
        <v>50370</v>
      </c>
      <c r="E609" s="12" t="s">
        <v>461</v>
      </c>
      <c r="F609" s="15">
        <v>103.5</v>
      </c>
      <c r="G609" s="16">
        <v>102.5</v>
      </c>
      <c r="H609" s="17">
        <f t="shared" si="9"/>
        <v>0.99033816425120769</v>
      </c>
      <c r="I609" s="19">
        <v>50</v>
      </c>
      <c r="J609" s="19">
        <v>52.5</v>
      </c>
    </row>
    <row r="610" spans="2:10" x14ac:dyDescent="0.25">
      <c r="B610" s="28">
        <v>50</v>
      </c>
      <c r="C610" s="11" t="s">
        <v>449</v>
      </c>
      <c r="D610" s="12">
        <v>50400</v>
      </c>
      <c r="E610" s="12" t="s">
        <v>462</v>
      </c>
      <c r="F610" s="15">
        <v>90.07</v>
      </c>
      <c r="G610" s="16">
        <v>90.07</v>
      </c>
      <c r="H610" s="17">
        <f t="shared" si="9"/>
        <v>1</v>
      </c>
      <c r="I610" s="19">
        <v>36.5</v>
      </c>
      <c r="J610" s="19">
        <v>53.57</v>
      </c>
    </row>
    <row r="611" spans="2:10" x14ac:dyDescent="0.25">
      <c r="B611" s="28">
        <v>50</v>
      </c>
      <c r="C611" s="11" t="s">
        <v>449</v>
      </c>
      <c r="D611" s="12">
        <v>50450</v>
      </c>
      <c r="E611" s="12" t="s">
        <v>463</v>
      </c>
      <c r="F611" s="15">
        <v>49.25</v>
      </c>
      <c r="G611" s="16">
        <v>49.25</v>
      </c>
      <c r="H611" s="17">
        <f t="shared" si="9"/>
        <v>1</v>
      </c>
      <c r="I611" s="19">
        <v>21</v>
      </c>
      <c r="J611" s="19">
        <v>28.25</v>
      </c>
    </row>
    <row r="612" spans="2:10" x14ac:dyDescent="0.25">
      <c r="B612" s="28">
        <v>50</v>
      </c>
      <c r="C612" s="11" t="s">
        <v>449</v>
      </c>
      <c r="D612" s="12">
        <v>50568</v>
      </c>
      <c r="E612" s="12" t="s">
        <v>464</v>
      </c>
      <c r="F612" s="15">
        <v>771.24</v>
      </c>
      <c r="G612" s="16">
        <v>83.04</v>
      </c>
      <c r="H612" s="17">
        <f t="shared" si="9"/>
        <v>0.10767076396452467</v>
      </c>
      <c r="I612" s="19">
        <v>0</v>
      </c>
      <c r="J612" s="19">
        <v>83.04</v>
      </c>
    </row>
    <row r="613" spans="2:10" x14ac:dyDescent="0.25">
      <c r="B613" s="28">
        <v>50</v>
      </c>
      <c r="C613" s="11" t="s">
        <v>449</v>
      </c>
      <c r="D613" s="12">
        <v>50573</v>
      </c>
      <c r="E613" s="12" t="s">
        <v>465</v>
      </c>
      <c r="F613" s="15">
        <v>429.64</v>
      </c>
      <c r="G613" s="16">
        <v>396.14</v>
      </c>
      <c r="H613" s="17">
        <f t="shared" si="9"/>
        <v>0.92202774415789968</v>
      </c>
      <c r="I613" s="19">
        <v>254.54</v>
      </c>
      <c r="J613" s="19">
        <v>141.60000000000002</v>
      </c>
    </row>
    <row r="614" spans="2:10" x14ac:dyDescent="0.25">
      <c r="B614" s="28">
        <v>50</v>
      </c>
      <c r="C614" s="11" t="s">
        <v>449</v>
      </c>
      <c r="D614" s="12">
        <v>50577</v>
      </c>
      <c r="E614" s="12" t="s">
        <v>466</v>
      </c>
      <c r="F614" s="15">
        <v>184.91</v>
      </c>
      <c r="G614" s="16">
        <v>181.91</v>
      </c>
      <c r="H614" s="17">
        <f t="shared" si="9"/>
        <v>0.98377589097398732</v>
      </c>
      <c r="I614" s="19">
        <v>28.299999999999997</v>
      </c>
      <c r="J614" s="19">
        <v>153.61000000000001</v>
      </c>
    </row>
    <row r="615" spans="2:10" x14ac:dyDescent="0.25">
      <c r="B615" s="28">
        <v>50</v>
      </c>
      <c r="C615" s="11" t="s">
        <v>449</v>
      </c>
      <c r="D615" s="12">
        <v>50590</v>
      </c>
      <c r="E615" s="12" t="s">
        <v>467</v>
      </c>
      <c r="F615" s="15">
        <v>15.75</v>
      </c>
      <c r="G615" s="16">
        <v>15.75</v>
      </c>
      <c r="H615" s="17">
        <f t="shared" si="9"/>
        <v>1</v>
      </c>
      <c r="I615" s="19">
        <v>9.5</v>
      </c>
      <c r="J615" s="19">
        <v>6.25</v>
      </c>
    </row>
    <row r="616" spans="2:10" x14ac:dyDescent="0.25">
      <c r="B616" s="28">
        <v>50</v>
      </c>
      <c r="C616" s="11" t="s">
        <v>449</v>
      </c>
      <c r="D616" s="12">
        <v>50606</v>
      </c>
      <c r="E616" s="12" t="s">
        <v>468</v>
      </c>
      <c r="F616" s="15">
        <v>1</v>
      </c>
      <c r="G616" s="16">
        <v>1</v>
      </c>
      <c r="H616" s="17">
        <f t="shared" si="9"/>
        <v>1</v>
      </c>
      <c r="I616" s="19">
        <v>1</v>
      </c>
      <c r="J616" s="19">
        <v>0</v>
      </c>
    </row>
    <row r="617" spans="2:10" x14ac:dyDescent="0.25">
      <c r="B617" s="28">
        <v>50</v>
      </c>
      <c r="C617" s="11" t="s">
        <v>449</v>
      </c>
      <c r="D617" s="12">
        <v>50680</v>
      </c>
      <c r="E617" s="12" t="s">
        <v>469</v>
      </c>
      <c r="F617" s="15">
        <v>41.55</v>
      </c>
      <c r="G617" s="16">
        <v>41.55</v>
      </c>
      <c r="H617" s="17">
        <f t="shared" si="9"/>
        <v>1</v>
      </c>
      <c r="I617" s="19">
        <v>5.75</v>
      </c>
      <c r="J617" s="19">
        <v>35.799999999999997</v>
      </c>
    </row>
    <row r="618" spans="2:10" x14ac:dyDescent="0.25">
      <c r="B618" s="28">
        <v>50</v>
      </c>
      <c r="C618" s="11" t="s">
        <v>449</v>
      </c>
      <c r="D618" s="12">
        <v>50683</v>
      </c>
      <c r="E618" s="12" t="s">
        <v>470</v>
      </c>
      <c r="F618" s="15">
        <v>160.74</v>
      </c>
      <c r="G618" s="16">
        <v>159.74</v>
      </c>
      <c r="H618" s="17">
        <f t="shared" si="9"/>
        <v>0.99377877317406993</v>
      </c>
      <c r="I618" s="19">
        <v>101</v>
      </c>
      <c r="J618" s="19">
        <v>58.74</v>
      </c>
    </row>
    <row r="619" spans="2:10" x14ac:dyDescent="0.25">
      <c r="B619" s="28">
        <v>50</v>
      </c>
      <c r="C619" s="11" t="s">
        <v>449</v>
      </c>
      <c r="D619" s="12">
        <v>50686</v>
      </c>
      <c r="E619" s="12" t="s">
        <v>471</v>
      </c>
      <c r="F619" s="15">
        <v>4.5999999999999996</v>
      </c>
      <c r="G619" s="16">
        <v>4.5999999999999996</v>
      </c>
      <c r="H619" s="17">
        <f t="shared" si="9"/>
        <v>1</v>
      </c>
      <c r="I619" s="19">
        <v>2.2999999999999998</v>
      </c>
      <c r="J619" s="19">
        <v>2.2999999999999998</v>
      </c>
    </row>
    <row r="620" spans="2:10" x14ac:dyDescent="0.25">
      <c r="B620" s="28">
        <v>50</v>
      </c>
      <c r="C620" s="11" t="s">
        <v>449</v>
      </c>
      <c r="D620" s="12">
        <v>50689</v>
      </c>
      <c r="E620" s="12" t="s">
        <v>292</v>
      </c>
      <c r="F620" s="15">
        <v>128.85999999999999</v>
      </c>
      <c r="G620" s="16">
        <v>123.96</v>
      </c>
      <c r="H620" s="17">
        <f t="shared" si="9"/>
        <v>0.9619742356045321</v>
      </c>
      <c r="I620" s="19">
        <v>34.120000000000005</v>
      </c>
      <c r="J620" s="19">
        <v>89.84</v>
      </c>
    </row>
    <row r="621" spans="2:10" x14ac:dyDescent="0.25">
      <c r="B621" s="28">
        <v>50</v>
      </c>
      <c r="C621" s="11" t="s">
        <v>449</v>
      </c>
      <c r="D621" s="12">
        <v>50711</v>
      </c>
      <c r="E621" s="12" t="s">
        <v>472</v>
      </c>
      <c r="F621" s="15">
        <v>595.27000000000021</v>
      </c>
      <c r="G621" s="16">
        <v>592.27000000000021</v>
      </c>
      <c r="H621" s="17">
        <f t="shared" si="9"/>
        <v>0.99496027012952104</v>
      </c>
      <c r="I621" s="19">
        <v>194.28</v>
      </c>
      <c r="J621" s="19">
        <v>397.99</v>
      </c>
    </row>
    <row r="622" spans="2:10" x14ac:dyDescent="0.25">
      <c r="B622" s="28">
        <v>52</v>
      </c>
      <c r="C622" s="11" t="s">
        <v>62</v>
      </c>
      <c r="D622" s="12">
        <v>52001</v>
      </c>
      <c r="E622" s="12" t="s">
        <v>473</v>
      </c>
      <c r="F622" s="15">
        <v>125.50000000000003</v>
      </c>
      <c r="G622" s="16">
        <v>125.50000000000003</v>
      </c>
      <c r="H622" s="17">
        <f t="shared" si="9"/>
        <v>1</v>
      </c>
      <c r="I622" s="19">
        <v>34.93</v>
      </c>
      <c r="J622" s="19">
        <v>90.570000000000036</v>
      </c>
    </row>
    <row r="623" spans="2:10" x14ac:dyDescent="0.25">
      <c r="B623" s="28">
        <v>52</v>
      </c>
      <c r="C623" s="11" t="s">
        <v>62</v>
      </c>
      <c r="D623" s="12">
        <v>52019</v>
      </c>
      <c r="E623" s="12" t="s">
        <v>474</v>
      </c>
      <c r="F623" s="15">
        <v>2.5</v>
      </c>
      <c r="G623" s="16">
        <v>2.5</v>
      </c>
      <c r="H623" s="17">
        <f t="shared" si="9"/>
        <v>1</v>
      </c>
      <c r="I623" s="19">
        <v>2.5</v>
      </c>
      <c r="J623" s="19">
        <v>0</v>
      </c>
    </row>
    <row r="624" spans="2:10" x14ac:dyDescent="0.25">
      <c r="B624" s="28">
        <v>52</v>
      </c>
      <c r="C624" s="11" t="s">
        <v>62</v>
      </c>
      <c r="D624" s="12">
        <v>52022</v>
      </c>
      <c r="E624" s="12" t="s">
        <v>475</v>
      </c>
      <c r="F624" s="15">
        <v>27.94</v>
      </c>
      <c r="G624" s="16">
        <v>27.94</v>
      </c>
      <c r="H624" s="17">
        <f t="shared" si="9"/>
        <v>1</v>
      </c>
      <c r="I624" s="19">
        <v>1.2999999999999998</v>
      </c>
      <c r="J624" s="19">
        <v>26.64</v>
      </c>
    </row>
    <row r="625" spans="2:10" x14ac:dyDescent="0.25">
      <c r="B625" s="28">
        <v>52</v>
      </c>
      <c r="C625" s="11" t="s">
        <v>62</v>
      </c>
      <c r="D625" s="12">
        <v>52036</v>
      </c>
      <c r="E625" s="12" t="s">
        <v>476</v>
      </c>
      <c r="F625" s="15">
        <v>147.12999999999997</v>
      </c>
      <c r="G625" s="16">
        <v>145.32999999999996</v>
      </c>
      <c r="H625" s="17">
        <f t="shared" si="9"/>
        <v>0.98776592129409357</v>
      </c>
      <c r="I625" s="19">
        <v>29.3</v>
      </c>
      <c r="J625" s="19">
        <v>116.03000000000002</v>
      </c>
    </row>
    <row r="626" spans="2:10" x14ac:dyDescent="0.25">
      <c r="B626" s="28">
        <v>52</v>
      </c>
      <c r="C626" s="11" t="s">
        <v>62</v>
      </c>
      <c r="D626" s="12">
        <v>52051</v>
      </c>
      <c r="E626" s="12" t="s">
        <v>477</v>
      </c>
      <c r="F626" s="15">
        <v>11.3</v>
      </c>
      <c r="G626" s="16">
        <v>11.3</v>
      </c>
      <c r="H626" s="17">
        <f t="shared" si="9"/>
        <v>1</v>
      </c>
      <c r="I626" s="19">
        <v>7</v>
      </c>
      <c r="J626" s="19">
        <v>4.3</v>
      </c>
    </row>
    <row r="627" spans="2:10" x14ac:dyDescent="0.25">
      <c r="B627" s="28">
        <v>52</v>
      </c>
      <c r="C627" s="11" t="s">
        <v>62</v>
      </c>
      <c r="D627" s="12">
        <v>52110</v>
      </c>
      <c r="E627" s="12" t="s">
        <v>478</v>
      </c>
      <c r="F627" s="15">
        <v>21.03</v>
      </c>
      <c r="G627" s="16">
        <v>21.03</v>
      </c>
      <c r="H627" s="17">
        <f t="shared" si="9"/>
        <v>1</v>
      </c>
      <c r="I627" s="19">
        <v>8</v>
      </c>
      <c r="J627" s="19">
        <v>13.03</v>
      </c>
    </row>
    <row r="628" spans="2:10" x14ac:dyDescent="0.25">
      <c r="B628" s="28">
        <v>52</v>
      </c>
      <c r="C628" s="11" t="s">
        <v>62</v>
      </c>
      <c r="D628" s="12">
        <v>52203</v>
      </c>
      <c r="E628" s="12" t="s">
        <v>479</v>
      </c>
      <c r="F628" s="15">
        <v>540.15</v>
      </c>
      <c r="G628" s="16">
        <v>540.15</v>
      </c>
      <c r="H628" s="17">
        <f t="shared" si="9"/>
        <v>1</v>
      </c>
      <c r="I628" s="19">
        <v>116.4</v>
      </c>
      <c r="J628" s="19">
        <v>423.75</v>
      </c>
    </row>
    <row r="629" spans="2:10" x14ac:dyDescent="0.25">
      <c r="B629" s="28">
        <v>52</v>
      </c>
      <c r="C629" s="11" t="s">
        <v>62</v>
      </c>
      <c r="D629" s="12">
        <v>52207</v>
      </c>
      <c r="E629" s="12" t="s">
        <v>480</v>
      </c>
      <c r="F629" s="15">
        <v>572.57999999999959</v>
      </c>
      <c r="G629" s="16">
        <v>572.57999999999959</v>
      </c>
      <c r="H629" s="17">
        <f t="shared" si="9"/>
        <v>1</v>
      </c>
      <c r="I629" s="19">
        <v>213.72</v>
      </c>
      <c r="J629" s="19">
        <v>358.85999999999984</v>
      </c>
    </row>
    <row r="630" spans="2:10" x14ac:dyDescent="0.25">
      <c r="B630" s="28">
        <v>52</v>
      </c>
      <c r="C630" s="11" t="s">
        <v>62</v>
      </c>
      <c r="D630" s="12">
        <v>52210</v>
      </c>
      <c r="E630" s="12" t="s">
        <v>481</v>
      </c>
      <c r="F630" s="15">
        <v>5.45</v>
      </c>
      <c r="G630" s="16">
        <v>5.45</v>
      </c>
      <c r="H630" s="17">
        <f t="shared" si="9"/>
        <v>1</v>
      </c>
      <c r="I630" s="19">
        <v>4.5</v>
      </c>
      <c r="J630" s="19">
        <v>0.95</v>
      </c>
    </row>
    <row r="631" spans="2:10" x14ac:dyDescent="0.25">
      <c r="B631" s="28">
        <v>52</v>
      </c>
      <c r="C631" s="11" t="s">
        <v>62</v>
      </c>
      <c r="D631" s="12">
        <v>52215</v>
      </c>
      <c r="E631" s="12" t="s">
        <v>21</v>
      </c>
      <c r="F631" s="15">
        <v>10.92</v>
      </c>
      <c r="G631" s="16">
        <v>10.92</v>
      </c>
      <c r="H631" s="17">
        <f t="shared" si="9"/>
        <v>1</v>
      </c>
      <c r="I631" s="19">
        <v>6.62</v>
      </c>
      <c r="J631" s="19">
        <v>4.3</v>
      </c>
    </row>
    <row r="632" spans="2:10" x14ac:dyDescent="0.25">
      <c r="B632" s="28">
        <v>52</v>
      </c>
      <c r="C632" s="11" t="s">
        <v>62</v>
      </c>
      <c r="D632" s="12">
        <v>52224</v>
      </c>
      <c r="E632" s="12" t="s">
        <v>482</v>
      </c>
      <c r="F632" s="15">
        <v>10.15</v>
      </c>
      <c r="G632" s="16">
        <v>10.15</v>
      </c>
      <c r="H632" s="17">
        <f t="shared" si="9"/>
        <v>1</v>
      </c>
      <c r="I632" s="19">
        <v>5.45</v>
      </c>
      <c r="J632" s="19">
        <v>4.6999999999999993</v>
      </c>
    </row>
    <row r="633" spans="2:10" x14ac:dyDescent="0.25">
      <c r="B633" s="28">
        <v>52</v>
      </c>
      <c r="C633" s="11" t="s">
        <v>62</v>
      </c>
      <c r="D633" s="12">
        <v>52227</v>
      </c>
      <c r="E633" s="12" t="s">
        <v>483</v>
      </c>
      <c r="F633" s="15">
        <v>8.33</v>
      </c>
      <c r="G633" s="16">
        <v>8.33</v>
      </c>
      <c r="H633" s="17">
        <f t="shared" si="9"/>
        <v>1</v>
      </c>
      <c r="I633" s="19">
        <v>7.42</v>
      </c>
      <c r="J633" s="19">
        <v>0.90999999999999992</v>
      </c>
    </row>
    <row r="634" spans="2:10" x14ac:dyDescent="0.25">
      <c r="B634" s="28">
        <v>52</v>
      </c>
      <c r="C634" s="11" t="s">
        <v>62</v>
      </c>
      <c r="D634" s="12">
        <v>52233</v>
      </c>
      <c r="E634" s="12" t="s">
        <v>933</v>
      </c>
      <c r="F634" s="15">
        <v>18</v>
      </c>
      <c r="G634" s="16">
        <v>18</v>
      </c>
      <c r="H634" s="17">
        <f t="shared" si="9"/>
        <v>1</v>
      </c>
      <c r="I634" s="19">
        <v>0</v>
      </c>
      <c r="J634" s="19">
        <v>18</v>
      </c>
    </row>
    <row r="635" spans="2:10" x14ac:dyDescent="0.25">
      <c r="B635" s="28">
        <v>52</v>
      </c>
      <c r="C635" s="11" t="s">
        <v>62</v>
      </c>
      <c r="D635" s="12">
        <v>52240</v>
      </c>
      <c r="E635" s="12" t="s">
        <v>900</v>
      </c>
      <c r="F635" s="15">
        <v>103.83999999999999</v>
      </c>
      <c r="G635" s="16">
        <v>103.83999999999999</v>
      </c>
      <c r="H635" s="17">
        <f t="shared" si="9"/>
        <v>1</v>
      </c>
      <c r="I635" s="19">
        <v>29.190000000000005</v>
      </c>
      <c r="J635" s="19">
        <v>74.649999999999991</v>
      </c>
    </row>
    <row r="636" spans="2:10" x14ac:dyDescent="0.25">
      <c r="B636" s="28">
        <v>52</v>
      </c>
      <c r="C636" s="11" t="s">
        <v>62</v>
      </c>
      <c r="D636" s="12">
        <v>52250</v>
      </c>
      <c r="E636" s="12" t="s">
        <v>484</v>
      </c>
      <c r="F636" s="15">
        <v>9.8000000000000007</v>
      </c>
      <c r="G636" s="16">
        <v>9.8000000000000007</v>
      </c>
      <c r="H636" s="17">
        <f t="shared" si="9"/>
        <v>1</v>
      </c>
      <c r="I636" s="19">
        <v>6.6</v>
      </c>
      <c r="J636" s="19">
        <v>3.2</v>
      </c>
    </row>
    <row r="637" spans="2:10" x14ac:dyDescent="0.25">
      <c r="B637" s="28">
        <v>52</v>
      </c>
      <c r="C637" s="11" t="s">
        <v>62</v>
      </c>
      <c r="D637" s="12">
        <v>52254</v>
      </c>
      <c r="E637" s="12" t="s">
        <v>901</v>
      </c>
      <c r="F637" s="15">
        <v>215.96000000000006</v>
      </c>
      <c r="G637" s="16">
        <v>213.12000000000006</v>
      </c>
      <c r="H637" s="17">
        <f t="shared" si="9"/>
        <v>0.98684941655862191</v>
      </c>
      <c r="I637" s="19">
        <v>45.55</v>
      </c>
      <c r="J637" s="19">
        <v>167.57</v>
      </c>
    </row>
    <row r="638" spans="2:10" x14ac:dyDescent="0.25">
      <c r="B638" s="28">
        <v>52</v>
      </c>
      <c r="C638" s="11" t="s">
        <v>62</v>
      </c>
      <c r="D638" s="12">
        <v>52258</v>
      </c>
      <c r="E638" s="12" t="s">
        <v>485</v>
      </c>
      <c r="F638" s="15">
        <v>31.2</v>
      </c>
      <c r="G638" s="16">
        <v>31.2</v>
      </c>
      <c r="H638" s="17">
        <f t="shared" si="9"/>
        <v>1</v>
      </c>
      <c r="I638" s="19">
        <v>8</v>
      </c>
      <c r="J638" s="19">
        <v>23.2</v>
      </c>
    </row>
    <row r="639" spans="2:10" x14ac:dyDescent="0.25">
      <c r="B639" s="28">
        <v>52</v>
      </c>
      <c r="C639" s="11" t="s">
        <v>62</v>
      </c>
      <c r="D639" s="12">
        <v>52260</v>
      </c>
      <c r="E639" s="12" t="s">
        <v>251</v>
      </c>
      <c r="F639" s="15">
        <v>312.67</v>
      </c>
      <c r="G639" s="16">
        <v>312.67</v>
      </c>
      <c r="H639" s="17">
        <f t="shared" si="9"/>
        <v>1</v>
      </c>
      <c r="I639" s="19">
        <v>28.069999999999997</v>
      </c>
      <c r="J639" s="19">
        <v>284.60000000000002</v>
      </c>
    </row>
    <row r="640" spans="2:10" x14ac:dyDescent="0.25">
      <c r="B640" s="28">
        <v>52</v>
      </c>
      <c r="C640" s="11" t="s">
        <v>62</v>
      </c>
      <c r="D640" s="12">
        <v>52317</v>
      </c>
      <c r="E640" s="12" t="s">
        <v>486</v>
      </c>
      <c r="F640" s="15">
        <v>4.88</v>
      </c>
      <c r="G640" s="16">
        <v>4.88</v>
      </c>
      <c r="H640" s="17">
        <f t="shared" si="9"/>
        <v>1</v>
      </c>
      <c r="I640" s="19">
        <v>0.46</v>
      </c>
      <c r="J640" s="19">
        <v>4.42</v>
      </c>
    </row>
    <row r="641" spans="2:10" x14ac:dyDescent="0.25">
      <c r="B641" s="28">
        <v>52</v>
      </c>
      <c r="C641" s="11" t="s">
        <v>62</v>
      </c>
      <c r="D641" s="12">
        <v>52320</v>
      </c>
      <c r="E641" s="12" t="s">
        <v>487</v>
      </c>
      <c r="F641" s="15">
        <v>3.75</v>
      </c>
      <c r="G641" s="16">
        <v>3.75</v>
      </c>
      <c r="H641" s="17">
        <f t="shared" si="9"/>
        <v>1</v>
      </c>
      <c r="I641" s="19">
        <v>3</v>
      </c>
      <c r="J641" s="19">
        <v>0.75</v>
      </c>
    </row>
    <row r="642" spans="2:10" x14ac:dyDescent="0.25">
      <c r="B642" s="28">
        <v>52</v>
      </c>
      <c r="C642" s="11" t="s">
        <v>62</v>
      </c>
      <c r="D642" s="12">
        <v>52323</v>
      </c>
      <c r="E642" s="12" t="s">
        <v>488</v>
      </c>
      <c r="F642" s="15">
        <v>1.9</v>
      </c>
      <c r="G642" s="16">
        <v>1.9</v>
      </c>
      <c r="H642" s="17">
        <f t="shared" si="9"/>
        <v>1</v>
      </c>
      <c r="I642" s="19">
        <v>0.9</v>
      </c>
      <c r="J642" s="19">
        <v>1</v>
      </c>
    </row>
    <row r="643" spans="2:10" x14ac:dyDescent="0.25">
      <c r="B643" s="28">
        <v>52</v>
      </c>
      <c r="C643" s="11" t="s">
        <v>62</v>
      </c>
      <c r="D643" s="12">
        <v>52352</v>
      </c>
      <c r="E643" s="12" t="s">
        <v>489</v>
      </c>
      <c r="F643" s="15">
        <v>6.4</v>
      </c>
      <c r="G643" s="16">
        <v>6.4</v>
      </c>
      <c r="H643" s="17">
        <f t="shared" si="9"/>
        <v>1</v>
      </c>
      <c r="I643" s="19">
        <v>1.4</v>
      </c>
      <c r="J643" s="19">
        <v>5</v>
      </c>
    </row>
    <row r="644" spans="2:10" x14ac:dyDescent="0.25">
      <c r="B644" s="28">
        <v>52</v>
      </c>
      <c r="C644" s="11" t="s">
        <v>62</v>
      </c>
      <c r="D644" s="12">
        <v>52356</v>
      </c>
      <c r="E644" s="12" t="s">
        <v>490</v>
      </c>
      <c r="F644" s="15">
        <v>71.420000000000016</v>
      </c>
      <c r="G644" s="16">
        <v>68.420000000000016</v>
      </c>
      <c r="H644" s="17">
        <f t="shared" si="9"/>
        <v>0.95799495939512747</v>
      </c>
      <c r="I644" s="19">
        <v>32.880000000000003</v>
      </c>
      <c r="J644" s="19">
        <v>35.540000000000006</v>
      </c>
    </row>
    <row r="645" spans="2:10" x14ac:dyDescent="0.25">
      <c r="B645" s="28">
        <v>52</v>
      </c>
      <c r="C645" s="11" t="s">
        <v>62</v>
      </c>
      <c r="D645" s="12">
        <v>52378</v>
      </c>
      <c r="E645" s="12" t="s">
        <v>491</v>
      </c>
      <c r="F645" s="15">
        <v>7</v>
      </c>
      <c r="G645" s="16">
        <v>7</v>
      </c>
      <c r="H645" s="17">
        <f t="shared" si="9"/>
        <v>1</v>
      </c>
      <c r="I645" s="19">
        <v>0</v>
      </c>
      <c r="J645" s="19">
        <v>7</v>
      </c>
    </row>
    <row r="646" spans="2:10" x14ac:dyDescent="0.25">
      <c r="B646" s="28">
        <v>52</v>
      </c>
      <c r="C646" s="11" t="s">
        <v>62</v>
      </c>
      <c r="D646" s="12">
        <v>52381</v>
      </c>
      <c r="E646" s="12" t="s">
        <v>492</v>
      </c>
      <c r="F646" s="15">
        <v>441.79999999999984</v>
      </c>
      <c r="G646" s="16">
        <v>441.79999999999984</v>
      </c>
      <c r="H646" s="17">
        <f t="shared" si="9"/>
        <v>1</v>
      </c>
      <c r="I646" s="19">
        <v>94.98</v>
      </c>
      <c r="J646" s="19">
        <v>346.82000000000016</v>
      </c>
    </row>
    <row r="647" spans="2:10" x14ac:dyDescent="0.25">
      <c r="B647" s="28">
        <v>52</v>
      </c>
      <c r="C647" s="11" t="s">
        <v>62</v>
      </c>
      <c r="D647" s="12">
        <v>52399</v>
      </c>
      <c r="E647" s="12" t="s">
        <v>493</v>
      </c>
      <c r="F647" s="15">
        <v>1048.3499999999999</v>
      </c>
      <c r="G647" s="16">
        <v>1044.3499999999999</v>
      </c>
      <c r="H647" s="17">
        <f t="shared" si="9"/>
        <v>0.99618448037392093</v>
      </c>
      <c r="I647" s="19">
        <v>344.95</v>
      </c>
      <c r="J647" s="19">
        <v>699.4</v>
      </c>
    </row>
    <row r="648" spans="2:10" x14ac:dyDescent="0.25">
      <c r="B648" s="28">
        <v>52</v>
      </c>
      <c r="C648" s="11" t="s">
        <v>62</v>
      </c>
      <c r="D648" s="12">
        <v>52411</v>
      </c>
      <c r="E648" s="12" t="s">
        <v>494</v>
      </c>
      <c r="F648" s="15">
        <v>255.5</v>
      </c>
      <c r="G648" s="16">
        <v>255.5</v>
      </c>
      <c r="H648" s="17">
        <f t="shared" si="9"/>
        <v>1</v>
      </c>
      <c r="I648" s="19">
        <v>55</v>
      </c>
      <c r="J648" s="19">
        <v>200.5</v>
      </c>
    </row>
    <row r="649" spans="2:10" x14ac:dyDescent="0.25">
      <c r="B649" s="28">
        <v>52</v>
      </c>
      <c r="C649" s="11" t="s">
        <v>62</v>
      </c>
      <c r="D649" s="12">
        <v>52418</v>
      </c>
      <c r="E649" s="12" t="s">
        <v>889</v>
      </c>
      <c r="F649" s="15">
        <v>180</v>
      </c>
      <c r="G649" s="16">
        <v>180</v>
      </c>
      <c r="H649" s="17">
        <f t="shared" si="9"/>
        <v>1</v>
      </c>
      <c r="I649" s="19">
        <v>38</v>
      </c>
      <c r="J649" s="19">
        <v>142</v>
      </c>
    </row>
    <row r="650" spans="2:10" x14ac:dyDescent="0.25">
      <c r="B650" s="28">
        <v>52</v>
      </c>
      <c r="C650" s="11" t="s">
        <v>62</v>
      </c>
      <c r="D650" s="12">
        <v>52435</v>
      </c>
      <c r="E650" s="12" t="s">
        <v>495</v>
      </c>
      <c r="F650" s="15">
        <v>2</v>
      </c>
      <c r="G650" s="16">
        <v>2</v>
      </c>
      <c r="H650" s="17">
        <f t="shared" si="9"/>
        <v>1</v>
      </c>
      <c r="I650" s="19">
        <v>2</v>
      </c>
      <c r="J650" s="19">
        <v>0</v>
      </c>
    </row>
    <row r="651" spans="2:10" x14ac:dyDescent="0.25">
      <c r="B651" s="28">
        <v>52</v>
      </c>
      <c r="C651" s="11" t="s">
        <v>62</v>
      </c>
      <c r="D651" s="12">
        <v>52480</v>
      </c>
      <c r="E651" s="12" t="s">
        <v>62</v>
      </c>
      <c r="F651" s="15">
        <v>1.5</v>
      </c>
      <c r="G651" s="16">
        <v>1.5</v>
      </c>
      <c r="H651" s="17">
        <f t="shared" si="9"/>
        <v>1</v>
      </c>
      <c r="I651" s="19">
        <v>0</v>
      </c>
      <c r="J651" s="19">
        <v>1.5</v>
      </c>
    </row>
    <row r="652" spans="2:10" x14ac:dyDescent="0.25">
      <c r="B652" s="28">
        <v>52</v>
      </c>
      <c r="C652" s="11" t="s">
        <v>62</v>
      </c>
      <c r="D652" s="12">
        <v>52490</v>
      </c>
      <c r="E652" s="12" t="s">
        <v>496</v>
      </c>
      <c r="F652" s="15">
        <v>1</v>
      </c>
      <c r="G652" s="16">
        <v>1</v>
      </c>
      <c r="H652" s="17">
        <f t="shared" si="9"/>
        <v>1</v>
      </c>
      <c r="I652" s="19">
        <v>0</v>
      </c>
      <c r="J652" s="19">
        <v>1</v>
      </c>
    </row>
    <row r="653" spans="2:10" x14ac:dyDescent="0.25">
      <c r="B653" s="28">
        <v>52</v>
      </c>
      <c r="C653" s="11" t="s">
        <v>62</v>
      </c>
      <c r="D653" s="12">
        <v>52506</v>
      </c>
      <c r="E653" s="12" t="s">
        <v>497</v>
      </c>
      <c r="F653" s="15">
        <v>31.529999999999998</v>
      </c>
      <c r="G653" s="16">
        <v>31.529999999999998</v>
      </c>
      <c r="H653" s="17">
        <f t="shared" ref="H653:H716" si="10">+IFERROR(G653/F653,0)</f>
        <v>1</v>
      </c>
      <c r="I653" s="19">
        <v>10.42</v>
      </c>
      <c r="J653" s="19">
        <v>21.11</v>
      </c>
    </row>
    <row r="654" spans="2:10" x14ac:dyDescent="0.25">
      <c r="B654" s="28">
        <v>52</v>
      </c>
      <c r="C654" s="11" t="s">
        <v>62</v>
      </c>
      <c r="D654" s="12">
        <v>52540</v>
      </c>
      <c r="E654" s="12" t="s">
        <v>498</v>
      </c>
      <c r="F654" s="15">
        <v>4.8999999999999995</v>
      </c>
      <c r="G654" s="16">
        <v>4.8999999999999995</v>
      </c>
      <c r="H654" s="17">
        <f t="shared" si="10"/>
        <v>1</v>
      </c>
      <c r="I654" s="19">
        <v>1.4</v>
      </c>
      <c r="J654" s="19">
        <v>3.5</v>
      </c>
    </row>
    <row r="655" spans="2:10" x14ac:dyDescent="0.25">
      <c r="B655" s="28">
        <v>52</v>
      </c>
      <c r="C655" s="11" t="s">
        <v>62</v>
      </c>
      <c r="D655" s="12">
        <v>52560</v>
      </c>
      <c r="E655" s="12" t="s">
        <v>499</v>
      </c>
      <c r="F655" s="15">
        <v>37.059999999999995</v>
      </c>
      <c r="G655" s="16">
        <v>37.059999999999995</v>
      </c>
      <c r="H655" s="17">
        <f t="shared" si="10"/>
        <v>1</v>
      </c>
      <c r="I655" s="19">
        <v>16.27</v>
      </c>
      <c r="J655" s="19">
        <v>20.790000000000003</v>
      </c>
    </row>
    <row r="656" spans="2:10" x14ac:dyDescent="0.25">
      <c r="B656" s="28">
        <v>52</v>
      </c>
      <c r="C656" s="11" t="s">
        <v>62</v>
      </c>
      <c r="D656" s="12">
        <v>52573</v>
      </c>
      <c r="E656" s="12" t="s">
        <v>500</v>
      </c>
      <c r="F656" s="15">
        <v>1.7</v>
      </c>
      <c r="G656" s="16">
        <v>1.7</v>
      </c>
      <c r="H656" s="17">
        <f t="shared" si="10"/>
        <v>1</v>
      </c>
      <c r="I656" s="19">
        <v>1.2</v>
      </c>
      <c r="J656" s="19">
        <v>0.5</v>
      </c>
    </row>
    <row r="657" spans="2:10" x14ac:dyDescent="0.25">
      <c r="B657" s="28">
        <v>52</v>
      </c>
      <c r="C657" s="11" t="s">
        <v>62</v>
      </c>
      <c r="D657" s="12">
        <v>52585</v>
      </c>
      <c r="E657" s="12" t="s">
        <v>501</v>
      </c>
      <c r="F657" s="15">
        <v>31.26</v>
      </c>
      <c r="G657" s="16">
        <v>31.26</v>
      </c>
      <c r="H657" s="17">
        <f t="shared" si="10"/>
        <v>1</v>
      </c>
      <c r="I657" s="19">
        <v>9.9500000000000011</v>
      </c>
      <c r="J657" s="19">
        <v>21.31</v>
      </c>
    </row>
    <row r="658" spans="2:10" x14ac:dyDescent="0.25">
      <c r="B658" s="28">
        <v>52</v>
      </c>
      <c r="C658" s="11" t="s">
        <v>62</v>
      </c>
      <c r="D658" s="12">
        <v>52612</v>
      </c>
      <c r="E658" s="12" t="s">
        <v>502</v>
      </c>
      <c r="F658" s="15">
        <v>11.97</v>
      </c>
      <c r="G658" s="16">
        <v>11.97</v>
      </c>
      <c r="H658" s="17">
        <f t="shared" si="10"/>
        <v>1</v>
      </c>
      <c r="I658" s="19">
        <v>1.3</v>
      </c>
      <c r="J658" s="19">
        <v>10.67</v>
      </c>
    </row>
    <row r="659" spans="2:10" x14ac:dyDescent="0.25">
      <c r="B659" s="28">
        <v>52</v>
      </c>
      <c r="C659" s="11" t="s">
        <v>62</v>
      </c>
      <c r="D659" s="12">
        <v>52678</v>
      </c>
      <c r="E659" s="12" t="s">
        <v>503</v>
      </c>
      <c r="F659" s="15">
        <v>492.53999999999996</v>
      </c>
      <c r="G659" s="16">
        <v>492.53999999999996</v>
      </c>
      <c r="H659" s="17">
        <f t="shared" si="10"/>
        <v>1</v>
      </c>
      <c r="I659" s="19">
        <v>150.34</v>
      </c>
      <c r="J659" s="19">
        <v>342.2</v>
      </c>
    </row>
    <row r="660" spans="2:10" x14ac:dyDescent="0.25">
      <c r="B660" s="28">
        <v>52</v>
      </c>
      <c r="C660" s="11" t="s">
        <v>62</v>
      </c>
      <c r="D660" s="12">
        <v>52683</v>
      </c>
      <c r="E660" s="12" t="s">
        <v>504</v>
      </c>
      <c r="F660" s="15">
        <v>615.88</v>
      </c>
      <c r="G660" s="16">
        <v>608.57999999999993</v>
      </c>
      <c r="H660" s="17">
        <f t="shared" si="10"/>
        <v>0.98814704163148659</v>
      </c>
      <c r="I660" s="19">
        <v>156.32000000000002</v>
      </c>
      <c r="J660" s="19">
        <v>452.25999999999988</v>
      </c>
    </row>
    <row r="661" spans="2:10" x14ac:dyDescent="0.25">
      <c r="B661" s="28">
        <v>52</v>
      </c>
      <c r="C661" s="11" t="s">
        <v>62</v>
      </c>
      <c r="D661" s="12">
        <v>52687</v>
      </c>
      <c r="E661" s="12" t="s">
        <v>505</v>
      </c>
      <c r="F661" s="15">
        <v>1075.2900000000002</v>
      </c>
      <c r="G661" s="16">
        <v>1075.2900000000002</v>
      </c>
      <c r="H661" s="17">
        <f t="shared" si="10"/>
        <v>1</v>
      </c>
      <c r="I661" s="19">
        <v>241.61999999999998</v>
      </c>
      <c r="J661" s="19">
        <v>833.67</v>
      </c>
    </row>
    <row r="662" spans="2:10" x14ac:dyDescent="0.25">
      <c r="B662" s="28">
        <v>52</v>
      </c>
      <c r="C662" s="11" t="s">
        <v>62</v>
      </c>
      <c r="D662" s="12">
        <v>52693</v>
      </c>
      <c r="E662" s="12" t="s">
        <v>131</v>
      </c>
      <c r="F662" s="15">
        <v>397.8</v>
      </c>
      <c r="G662" s="16">
        <v>397.8</v>
      </c>
      <c r="H662" s="17">
        <f t="shared" si="10"/>
        <v>1</v>
      </c>
      <c r="I662" s="19">
        <v>94</v>
      </c>
      <c r="J662" s="19">
        <v>303.8</v>
      </c>
    </row>
    <row r="663" spans="2:10" x14ac:dyDescent="0.25">
      <c r="B663" s="28">
        <v>52</v>
      </c>
      <c r="C663" s="11" t="s">
        <v>62</v>
      </c>
      <c r="D663" s="12">
        <v>52694</v>
      </c>
      <c r="E663" s="12" t="s">
        <v>506</v>
      </c>
      <c r="F663" s="15">
        <v>8.5</v>
      </c>
      <c r="G663" s="16">
        <v>8.5</v>
      </c>
      <c r="H663" s="17">
        <f t="shared" si="10"/>
        <v>1</v>
      </c>
      <c r="I663" s="19">
        <v>0</v>
      </c>
      <c r="J663" s="19">
        <v>8.5</v>
      </c>
    </row>
    <row r="664" spans="2:10" x14ac:dyDescent="0.25">
      <c r="B664" s="28">
        <v>52</v>
      </c>
      <c r="C664" s="11" t="s">
        <v>62</v>
      </c>
      <c r="D664" s="12">
        <v>52696</v>
      </c>
      <c r="E664" s="12" t="s">
        <v>507</v>
      </c>
      <c r="F664" s="15">
        <v>2</v>
      </c>
      <c r="G664" s="16">
        <v>2</v>
      </c>
      <c r="H664" s="17">
        <f t="shared" si="10"/>
        <v>1</v>
      </c>
      <c r="I664" s="19">
        <v>0.5</v>
      </c>
      <c r="J664" s="19">
        <v>1.5</v>
      </c>
    </row>
    <row r="665" spans="2:10" x14ac:dyDescent="0.25">
      <c r="B665" s="28">
        <v>52</v>
      </c>
      <c r="C665" s="11" t="s">
        <v>62</v>
      </c>
      <c r="D665" s="12">
        <v>52699</v>
      </c>
      <c r="E665" s="12" t="s">
        <v>508</v>
      </c>
      <c r="F665" s="15">
        <v>1.8</v>
      </c>
      <c r="G665" s="16">
        <v>1.8</v>
      </c>
      <c r="H665" s="17">
        <f t="shared" si="10"/>
        <v>1</v>
      </c>
      <c r="I665" s="19">
        <v>0</v>
      </c>
      <c r="J665" s="19">
        <v>1.8</v>
      </c>
    </row>
    <row r="666" spans="2:10" x14ac:dyDescent="0.25">
      <c r="B666" s="28">
        <v>52</v>
      </c>
      <c r="C666" s="11" t="s">
        <v>62</v>
      </c>
      <c r="D666" s="12">
        <v>52720</v>
      </c>
      <c r="E666" s="12" t="s">
        <v>509</v>
      </c>
      <c r="F666" s="15">
        <v>16.170000000000002</v>
      </c>
      <c r="G666" s="16">
        <v>16.170000000000002</v>
      </c>
      <c r="H666" s="17">
        <f t="shared" si="10"/>
        <v>1</v>
      </c>
      <c r="I666" s="19">
        <v>2.92</v>
      </c>
      <c r="J666" s="19">
        <v>13.250000000000002</v>
      </c>
    </row>
    <row r="667" spans="2:10" x14ac:dyDescent="0.25">
      <c r="B667" s="28">
        <v>52</v>
      </c>
      <c r="C667" s="11" t="s">
        <v>62</v>
      </c>
      <c r="D667" s="12">
        <v>52786</v>
      </c>
      <c r="E667" s="12" t="s">
        <v>510</v>
      </c>
      <c r="F667" s="15">
        <v>34.46</v>
      </c>
      <c r="G667" s="16">
        <v>34.46</v>
      </c>
      <c r="H667" s="17">
        <f t="shared" si="10"/>
        <v>1</v>
      </c>
      <c r="I667" s="19">
        <v>9.3000000000000007</v>
      </c>
      <c r="J667" s="19">
        <v>25.16</v>
      </c>
    </row>
    <row r="668" spans="2:10" x14ac:dyDescent="0.25">
      <c r="B668" s="28">
        <v>52</v>
      </c>
      <c r="C668" s="11" t="s">
        <v>62</v>
      </c>
      <c r="D668" s="12">
        <v>52788</v>
      </c>
      <c r="E668" s="12" t="s">
        <v>511</v>
      </c>
      <c r="F668" s="15">
        <v>9.6999999999999993</v>
      </c>
      <c r="G668" s="16">
        <v>9.6999999999999993</v>
      </c>
      <c r="H668" s="17">
        <f t="shared" si="10"/>
        <v>1</v>
      </c>
      <c r="I668" s="19">
        <v>0</v>
      </c>
      <c r="J668" s="19">
        <v>9.6999999999999993</v>
      </c>
    </row>
    <row r="669" spans="2:10" x14ac:dyDescent="0.25">
      <c r="B669" s="28">
        <v>52</v>
      </c>
      <c r="C669" s="11" t="s">
        <v>62</v>
      </c>
      <c r="D669" s="12">
        <v>52835</v>
      </c>
      <c r="E669" s="12" t="s">
        <v>512</v>
      </c>
      <c r="F669" s="15">
        <v>457.61000000000007</v>
      </c>
      <c r="G669" s="16">
        <v>457.61000000000007</v>
      </c>
      <c r="H669" s="17">
        <f t="shared" si="10"/>
        <v>1</v>
      </c>
      <c r="I669" s="19">
        <v>210.49</v>
      </c>
      <c r="J669" s="19">
        <v>247.11999999999995</v>
      </c>
    </row>
    <row r="670" spans="2:10" x14ac:dyDescent="0.25">
      <c r="B670" s="28">
        <v>52</v>
      </c>
      <c r="C670" s="11" t="s">
        <v>62</v>
      </c>
      <c r="D670" s="12">
        <v>52838</v>
      </c>
      <c r="E670" s="12" t="s">
        <v>513</v>
      </c>
      <c r="F670" s="15">
        <v>52.210000000000008</v>
      </c>
      <c r="G670" s="16">
        <v>52.210000000000008</v>
      </c>
      <c r="H670" s="17">
        <f t="shared" si="10"/>
        <v>1</v>
      </c>
      <c r="I670" s="19">
        <v>18.97</v>
      </c>
      <c r="J670" s="19">
        <v>33.239999999999995</v>
      </c>
    </row>
    <row r="671" spans="2:10" x14ac:dyDescent="0.25">
      <c r="B671" s="28">
        <v>52</v>
      </c>
      <c r="C671" s="11" t="s">
        <v>62</v>
      </c>
      <c r="D671" s="12">
        <v>52885</v>
      </c>
      <c r="E671" s="12" t="s">
        <v>514</v>
      </c>
      <c r="F671" s="15">
        <v>179.2700000000001</v>
      </c>
      <c r="G671" s="16">
        <v>179.2700000000001</v>
      </c>
      <c r="H671" s="17">
        <f t="shared" si="10"/>
        <v>1</v>
      </c>
      <c r="I671" s="19">
        <v>53.019999999999996</v>
      </c>
      <c r="J671" s="19">
        <v>126.25000000000003</v>
      </c>
    </row>
    <row r="672" spans="2:10" x14ac:dyDescent="0.25">
      <c r="B672" s="28">
        <v>54</v>
      </c>
      <c r="C672" s="11" t="s">
        <v>515</v>
      </c>
      <c r="D672" s="12">
        <v>54001</v>
      </c>
      <c r="E672" s="12" t="s">
        <v>516</v>
      </c>
      <c r="F672" s="15">
        <v>137.5</v>
      </c>
      <c r="G672" s="16">
        <v>97</v>
      </c>
      <c r="H672" s="17">
        <f t="shared" si="10"/>
        <v>0.70545454545454545</v>
      </c>
      <c r="I672" s="19">
        <v>42</v>
      </c>
      <c r="J672" s="19">
        <v>55</v>
      </c>
    </row>
    <row r="673" spans="2:10" x14ac:dyDescent="0.25">
      <c r="B673" s="28">
        <v>54</v>
      </c>
      <c r="C673" s="11" t="s">
        <v>515</v>
      </c>
      <c r="D673" s="12">
        <v>54003</v>
      </c>
      <c r="E673" s="12" t="s">
        <v>517</v>
      </c>
      <c r="F673" s="15">
        <v>359</v>
      </c>
      <c r="G673" s="16">
        <v>358.5</v>
      </c>
      <c r="H673" s="17">
        <f t="shared" si="10"/>
        <v>0.99860724233983289</v>
      </c>
      <c r="I673" s="19">
        <v>74.22</v>
      </c>
      <c r="J673" s="19">
        <v>284.28000000000003</v>
      </c>
    </row>
    <row r="674" spans="2:10" x14ac:dyDescent="0.25">
      <c r="B674" s="28">
        <v>54</v>
      </c>
      <c r="C674" s="11" t="s">
        <v>515</v>
      </c>
      <c r="D674" s="12">
        <v>54051</v>
      </c>
      <c r="E674" s="12" t="s">
        <v>518</v>
      </c>
      <c r="F674" s="15">
        <v>39.6</v>
      </c>
      <c r="G674" s="16">
        <v>39.6</v>
      </c>
      <c r="H674" s="17">
        <f t="shared" si="10"/>
        <v>1</v>
      </c>
      <c r="I674" s="19">
        <v>4.8</v>
      </c>
      <c r="J674" s="19">
        <v>34.799999999999997</v>
      </c>
    </row>
    <row r="675" spans="2:10" x14ac:dyDescent="0.25">
      <c r="B675" s="28">
        <v>54</v>
      </c>
      <c r="C675" s="11" t="s">
        <v>515</v>
      </c>
      <c r="D675" s="12">
        <v>54099</v>
      </c>
      <c r="E675" s="12" t="s">
        <v>833</v>
      </c>
      <c r="F675" s="15">
        <v>36</v>
      </c>
      <c r="G675" s="16">
        <v>36</v>
      </c>
      <c r="H675" s="17">
        <f t="shared" si="10"/>
        <v>1</v>
      </c>
      <c r="I675" s="19">
        <v>9</v>
      </c>
      <c r="J675" s="19">
        <v>27</v>
      </c>
    </row>
    <row r="676" spans="2:10" x14ac:dyDescent="0.25">
      <c r="B676" s="28">
        <v>54</v>
      </c>
      <c r="C676" s="11" t="s">
        <v>515</v>
      </c>
      <c r="D676" s="12">
        <v>54109</v>
      </c>
      <c r="E676" s="12" t="s">
        <v>834</v>
      </c>
      <c r="F676" s="15">
        <v>117.7</v>
      </c>
      <c r="G676" s="16">
        <v>117.7</v>
      </c>
      <c r="H676" s="17">
        <f t="shared" si="10"/>
        <v>1</v>
      </c>
      <c r="I676" s="19">
        <v>36.5</v>
      </c>
      <c r="J676" s="19">
        <v>81.2</v>
      </c>
    </row>
    <row r="677" spans="2:10" x14ac:dyDescent="0.25">
      <c r="B677" s="28">
        <v>54</v>
      </c>
      <c r="C677" s="11" t="s">
        <v>515</v>
      </c>
      <c r="D677" s="12">
        <v>54125</v>
      </c>
      <c r="E677" s="12" t="s">
        <v>835</v>
      </c>
      <c r="F677" s="15">
        <v>67.56</v>
      </c>
      <c r="G677" s="16">
        <v>66.56</v>
      </c>
      <c r="H677" s="17">
        <f t="shared" si="10"/>
        <v>0.985198342214328</v>
      </c>
      <c r="I677" s="19">
        <v>27.7</v>
      </c>
      <c r="J677" s="19">
        <v>38.86</v>
      </c>
    </row>
    <row r="678" spans="2:10" x14ac:dyDescent="0.25">
      <c r="B678" s="28">
        <v>54</v>
      </c>
      <c r="C678" s="11" t="s">
        <v>515</v>
      </c>
      <c r="D678" s="12">
        <v>54128</v>
      </c>
      <c r="E678" s="12" t="s">
        <v>519</v>
      </c>
      <c r="F678" s="15">
        <v>345.52</v>
      </c>
      <c r="G678" s="16">
        <v>345.52</v>
      </c>
      <c r="H678" s="17">
        <f t="shared" si="10"/>
        <v>1</v>
      </c>
      <c r="I678" s="19">
        <v>104.4</v>
      </c>
      <c r="J678" s="19">
        <v>241.12</v>
      </c>
    </row>
    <row r="679" spans="2:10" x14ac:dyDescent="0.25">
      <c r="B679" s="28">
        <v>54</v>
      </c>
      <c r="C679" s="11" t="s">
        <v>515</v>
      </c>
      <c r="D679" s="12">
        <v>54172</v>
      </c>
      <c r="E679" s="12" t="s">
        <v>520</v>
      </c>
      <c r="F679" s="15">
        <v>47.870000000000005</v>
      </c>
      <c r="G679" s="16">
        <v>47.870000000000005</v>
      </c>
      <c r="H679" s="17">
        <f t="shared" si="10"/>
        <v>1</v>
      </c>
      <c r="I679" s="19">
        <v>19.170000000000002</v>
      </c>
      <c r="J679" s="19">
        <v>28.7</v>
      </c>
    </row>
    <row r="680" spans="2:10" x14ac:dyDescent="0.25">
      <c r="B680" s="28">
        <v>54</v>
      </c>
      <c r="C680" s="11" t="s">
        <v>515</v>
      </c>
      <c r="D680" s="12">
        <v>54174</v>
      </c>
      <c r="E680" s="12" t="s">
        <v>521</v>
      </c>
      <c r="F680" s="15">
        <v>600.69000000000017</v>
      </c>
      <c r="G680" s="16">
        <v>595.40000000000009</v>
      </c>
      <c r="H680" s="17">
        <f t="shared" si="10"/>
        <v>0.9911934608533518</v>
      </c>
      <c r="I680" s="19">
        <v>188.01</v>
      </c>
      <c r="J680" s="19">
        <v>407.39000000000004</v>
      </c>
    </row>
    <row r="681" spans="2:10" x14ac:dyDescent="0.25">
      <c r="B681" s="28">
        <v>54</v>
      </c>
      <c r="C681" s="11" t="s">
        <v>515</v>
      </c>
      <c r="D681" s="12">
        <v>54206</v>
      </c>
      <c r="E681" s="12" t="s">
        <v>836</v>
      </c>
      <c r="F681" s="15">
        <v>74.300000000000011</v>
      </c>
      <c r="G681" s="16">
        <v>74.300000000000011</v>
      </c>
      <c r="H681" s="17">
        <f t="shared" si="10"/>
        <v>1</v>
      </c>
      <c r="I681" s="19">
        <v>10.6</v>
      </c>
      <c r="J681" s="19">
        <v>63.7</v>
      </c>
    </row>
    <row r="682" spans="2:10" x14ac:dyDescent="0.25">
      <c r="B682" s="28">
        <v>54</v>
      </c>
      <c r="C682" s="11" t="s">
        <v>515</v>
      </c>
      <c r="D682" s="12">
        <v>54223</v>
      </c>
      <c r="E682" s="12" t="s">
        <v>837</v>
      </c>
      <c r="F682" s="15">
        <v>55.8</v>
      </c>
      <c r="G682" s="16">
        <v>55.8</v>
      </c>
      <c r="H682" s="17">
        <f t="shared" si="10"/>
        <v>1</v>
      </c>
      <c r="I682" s="19">
        <v>21</v>
      </c>
      <c r="J682" s="19">
        <v>34.799999999999997</v>
      </c>
    </row>
    <row r="683" spans="2:10" x14ac:dyDescent="0.25">
      <c r="B683" s="28">
        <v>54</v>
      </c>
      <c r="C683" s="11" t="s">
        <v>515</v>
      </c>
      <c r="D683" s="12">
        <v>54245</v>
      </c>
      <c r="E683" s="12" t="s">
        <v>522</v>
      </c>
      <c r="F683" s="15">
        <v>60.05</v>
      </c>
      <c r="G683" s="16">
        <v>60.05</v>
      </c>
      <c r="H683" s="17">
        <f t="shared" si="10"/>
        <v>1</v>
      </c>
      <c r="I683" s="19">
        <v>14.6</v>
      </c>
      <c r="J683" s="19">
        <v>45.45</v>
      </c>
    </row>
    <row r="684" spans="2:10" x14ac:dyDescent="0.25">
      <c r="B684" s="28">
        <v>54</v>
      </c>
      <c r="C684" s="11" t="s">
        <v>515</v>
      </c>
      <c r="D684" s="12">
        <v>54250</v>
      </c>
      <c r="E684" s="12" t="s">
        <v>838</v>
      </c>
      <c r="F684" s="15">
        <v>7.5299999999999994</v>
      </c>
      <c r="G684" s="16">
        <v>7.5299999999999994</v>
      </c>
      <c r="H684" s="17">
        <f t="shared" si="10"/>
        <v>1</v>
      </c>
      <c r="I684" s="19">
        <v>2</v>
      </c>
      <c r="J684" s="19">
        <v>5.5299999999999994</v>
      </c>
    </row>
    <row r="685" spans="2:10" x14ac:dyDescent="0.25">
      <c r="B685" s="28">
        <v>54</v>
      </c>
      <c r="C685" s="11" t="s">
        <v>515</v>
      </c>
      <c r="D685" s="12">
        <v>54261</v>
      </c>
      <c r="E685" s="12" t="s">
        <v>523</v>
      </c>
      <c r="F685" s="15">
        <v>82</v>
      </c>
      <c r="G685" s="16">
        <v>82</v>
      </c>
      <c r="H685" s="17">
        <f t="shared" si="10"/>
        <v>1</v>
      </c>
      <c r="I685" s="19">
        <v>35.5</v>
      </c>
      <c r="J685" s="19">
        <v>46.5</v>
      </c>
    </row>
    <row r="686" spans="2:10" x14ac:dyDescent="0.25">
      <c r="B686" s="28">
        <v>54</v>
      </c>
      <c r="C686" s="11" t="s">
        <v>515</v>
      </c>
      <c r="D686" s="12">
        <v>54313</v>
      </c>
      <c r="E686" s="12" t="s">
        <v>524</v>
      </c>
      <c r="F686" s="15">
        <v>2.7</v>
      </c>
      <c r="G686" s="16">
        <v>2.7</v>
      </c>
      <c r="H686" s="17">
        <f t="shared" si="10"/>
        <v>1</v>
      </c>
      <c r="I686" s="19">
        <v>0.2</v>
      </c>
      <c r="J686" s="19">
        <v>2.5</v>
      </c>
    </row>
    <row r="687" spans="2:10" x14ac:dyDescent="0.25">
      <c r="B687" s="28">
        <v>54</v>
      </c>
      <c r="C687" s="11" t="s">
        <v>515</v>
      </c>
      <c r="D687" s="12">
        <v>54344</v>
      </c>
      <c r="E687" s="12" t="s">
        <v>525</v>
      </c>
      <c r="F687" s="15">
        <v>68.22999999999999</v>
      </c>
      <c r="G687" s="16">
        <v>68.22999999999999</v>
      </c>
      <c r="H687" s="17">
        <f t="shared" si="10"/>
        <v>1</v>
      </c>
      <c r="I687" s="19">
        <v>12.9</v>
      </c>
      <c r="J687" s="19">
        <v>55.33</v>
      </c>
    </row>
    <row r="688" spans="2:10" x14ac:dyDescent="0.25">
      <c r="B688" s="28">
        <v>54</v>
      </c>
      <c r="C688" s="11" t="s">
        <v>515</v>
      </c>
      <c r="D688" s="12">
        <v>54377</v>
      </c>
      <c r="E688" s="12" t="s">
        <v>839</v>
      </c>
      <c r="F688" s="15">
        <v>125</v>
      </c>
      <c r="G688" s="16">
        <v>125</v>
      </c>
      <c r="H688" s="17">
        <f t="shared" si="10"/>
        <v>1</v>
      </c>
      <c r="I688" s="19">
        <v>34.5</v>
      </c>
      <c r="J688" s="19">
        <v>90.5</v>
      </c>
    </row>
    <row r="689" spans="2:10" x14ac:dyDescent="0.25">
      <c r="B689" s="28">
        <v>54</v>
      </c>
      <c r="C689" s="11" t="s">
        <v>515</v>
      </c>
      <c r="D689" s="12">
        <v>54385</v>
      </c>
      <c r="E689" s="12" t="s">
        <v>840</v>
      </c>
      <c r="F689" s="15">
        <v>189.8</v>
      </c>
      <c r="G689" s="16">
        <v>188.8</v>
      </c>
      <c r="H689" s="17">
        <f t="shared" si="10"/>
        <v>0.99473129610115907</v>
      </c>
      <c r="I689" s="19">
        <v>71.3</v>
      </c>
      <c r="J689" s="19">
        <v>117.5</v>
      </c>
    </row>
    <row r="690" spans="2:10" x14ac:dyDescent="0.25">
      <c r="B690" s="28">
        <v>54</v>
      </c>
      <c r="C690" s="11" t="s">
        <v>515</v>
      </c>
      <c r="D690" s="12">
        <v>54398</v>
      </c>
      <c r="E690" s="12" t="s">
        <v>526</v>
      </c>
      <c r="F690" s="15">
        <v>51.15</v>
      </c>
      <c r="G690" s="16">
        <v>51.15</v>
      </c>
      <c r="H690" s="17">
        <f t="shared" si="10"/>
        <v>1</v>
      </c>
      <c r="I690" s="19">
        <v>13.95</v>
      </c>
      <c r="J690" s="19">
        <v>37.200000000000003</v>
      </c>
    </row>
    <row r="691" spans="2:10" x14ac:dyDescent="0.25">
      <c r="B691" s="28">
        <v>54</v>
      </c>
      <c r="C691" s="11" t="s">
        <v>515</v>
      </c>
      <c r="D691" s="12">
        <v>54405</v>
      </c>
      <c r="E691" s="12" t="s">
        <v>841</v>
      </c>
      <c r="F691" s="15">
        <v>4.5</v>
      </c>
      <c r="G691" s="16">
        <v>4.5</v>
      </c>
      <c r="H691" s="17">
        <f t="shared" si="10"/>
        <v>1</v>
      </c>
      <c r="I691" s="19">
        <v>4.5</v>
      </c>
      <c r="J691" s="19">
        <v>0</v>
      </c>
    </row>
    <row r="692" spans="2:10" x14ac:dyDescent="0.25">
      <c r="B692" s="28">
        <v>54</v>
      </c>
      <c r="C692" s="11" t="s">
        <v>515</v>
      </c>
      <c r="D692" s="12">
        <v>54418</v>
      </c>
      <c r="E692" s="12" t="s">
        <v>527</v>
      </c>
      <c r="F692" s="15">
        <v>14</v>
      </c>
      <c r="G692" s="16">
        <v>14</v>
      </c>
      <c r="H692" s="17">
        <f t="shared" si="10"/>
        <v>1</v>
      </c>
      <c r="I692" s="19">
        <v>3.5</v>
      </c>
      <c r="J692" s="19">
        <v>10.5</v>
      </c>
    </row>
    <row r="693" spans="2:10" x14ac:dyDescent="0.25">
      <c r="B693" s="28">
        <v>54</v>
      </c>
      <c r="C693" s="11" t="s">
        <v>515</v>
      </c>
      <c r="D693" s="12">
        <v>54480</v>
      </c>
      <c r="E693" s="12" t="s">
        <v>528</v>
      </c>
      <c r="F693" s="15">
        <v>56.440000000000005</v>
      </c>
      <c r="G693" s="16">
        <v>56.440000000000005</v>
      </c>
      <c r="H693" s="17">
        <f t="shared" si="10"/>
        <v>1</v>
      </c>
      <c r="I693" s="19">
        <v>27.41</v>
      </c>
      <c r="J693" s="19">
        <v>29.03</v>
      </c>
    </row>
    <row r="694" spans="2:10" x14ac:dyDescent="0.25">
      <c r="B694" s="28">
        <v>54</v>
      </c>
      <c r="C694" s="11" t="s">
        <v>515</v>
      </c>
      <c r="D694" s="12">
        <v>54498</v>
      </c>
      <c r="E694" s="12" t="s">
        <v>842</v>
      </c>
      <c r="F694" s="15">
        <v>155.69</v>
      </c>
      <c r="G694" s="16">
        <v>155.69</v>
      </c>
      <c r="H694" s="17">
        <f t="shared" si="10"/>
        <v>1</v>
      </c>
      <c r="I694" s="19">
        <v>45.44</v>
      </c>
      <c r="J694" s="19">
        <v>110.25</v>
      </c>
    </row>
    <row r="695" spans="2:10" x14ac:dyDescent="0.25">
      <c r="B695" s="28">
        <v>54</v>
      </c>
      <c r="C695" s="11" t="s">
        <v>515</v>
      </c>
      <c r="D695" s="12">
        <v>54518</v>
      </c>
      <c r="E695" s="12" t="s">
        <v>529</v>
      </c>
      <c r="F695" s="15">
        <v>53.15</v>
      </c>
      <c r="G695" s="16">
        <v>50.9</v>
      </c>
      <c r="H695" s="17">
        <f t="shared" si="10"/>
        <v>0.95766698024459074</v>
      </c>
      <c r="I695" s="19">
        <v>17</v>
      </c>
      <c r="J695" s="19">
        <v>33.900000000000006</v>
      </c>
    </row>
    <row r="696" spans="2:10" x14ac:dyDescent="0.25">
      <c r="B696" s="28">
        <v>54</v>
      </c>
      <c r="C696" s="11" t="s">
        <v>515</v>
      </c>
      <c r="D696" s="12">
        <v>54520</v>
      </c>
      <c r="E696" s="12" t="s">
        <v>843</v>
      </c>
      <c r="F696" s="15">
        <v>38.049999999999997</v>
      </c>
      <c r="G696" s="16">
        <v>38.049999999999997</v>
      </c>
      <c r="H696" s="17">
        <f t="shared" si="10"/>
        <v>1</v>
      </c>
      <c r="I696" s="19">
        <v>16.5</v>
      </c>
      <c r="J696" s="19">
        <v>21.55</v>
      </c>
    </row>
    <row r="697" spans="2:10" x14ac:dyDescent="0.25">
      <c r="B697" s="28">
        <v>54</v>
      </c>
      <c r="C697" s="11" t="s">
        <v>515</v>
      </c>
      <c r="D697" s="12">
        <v>54553</v>
      </c>
      <c r="E697" s="12" t="s">
        <v>530</v>
      </c>
      <c r="F697" s="15">
        <v>8.5</v>
      </c>
      <c r="G697" s="16">
        <v>8.5</v>
      </c>
      <c r="H697" s="17">
        <f t="shared" si="10"/>
        <v>1</v>
      </c>
      <c r="I697" s="19">
        <v>6</v>
      </c>
      <c r="J697" s="19">
        <v>2.5</v>
      </c>
    </row>
    <row r="698" spans="2:10" x14ac:dyDescent="0.25">
      <c r="B698" s="28">
        <v>54</v>
      </c>
      <c r="C698" s="11" t="s">
        <v>515</v>
      </c>
      <c r="D698" s="12">
        <v>54599</v>
      </c>
      <c r="E698" s="12" t="s">
        <v>844</v>
      </c>
      <c r="F698" s="15">
        <v>10</v>
      </c>
      <c r="G698" s="16">
        <v>10</v>
      </c>
      <c r="H698" s="17">
        <f t="shared" si="10"/>
        <v>1</v>
      </c>
      <c r="I698" s="19">
        <v>8</v>
      </c>
      <c r="J698" s="19">
        <v>2</v>
      </c>
    </row>
    <row r="699" spans="2:10" x14ac:dyDescent="0.25">
      <c r="B699" s="28">
        <v>54</v>
      </c>
      <c r="C699" s="11" t="s">
        <v>515</v>
      </c>
      <c r="D699" s="12">
        <v>54660</v>
      </c>
      <c r="E699" s="12" t="s">
        <v>531</v>
      </c>
      <c r="F699" s="15">
        <v>2.5</v>
      </c>
      <c r="G699" s="16">
        <v>2.5</v>
      </c>
      <c r="H699" s="17">
        <f t="shared" si="10"/>
        <v>1</v>
      </c>
      <c r="I699" s="19">
        <v>1.5</v>
      </c>
      <c r="J699" s="19">
        <v>1</v>
      </c>
    </row>
    <row r="700" spans="2:10" x14ac:dyDescent="0.25">
      <c r="B700" s="28">
        <v>54</v>
      </c>
      <c r="C700" s="11" t="s">
        <v>515</v>
      </c>
      <c r="D700" s="12">
        <v>54670</v>
      </c>
      <c r="E700" s="12" t="s">
        <v>845</v>
      </c>
      <c r="F700" s="15">
        <v>20</v>
      </c>
      <c r="G700" s="16">
        <v>20</v>
      </c>
      <c r="H700" s="17">
        <f t="shared" si="10"/>
        <v>1</v>
      </c>
      <c r="I700" s="19">
        <v>3</v>
      </c>
      <c r="J700" s="19">
        <v>17</v>
      </c>
    </row>
    <row r="701" spans="2:10" x14ac:dyDescent="0.25">
      <c r="B701" s="28">
        <v>54</v>
      </c>
      <c r="C701" s="11" t="s">
        <v>515</v>
      </c>
      <c r="D701" s="12">
        <v>54673</v>
      </c>
      <c r="E701" s="12" t="s">
        <v>363</v>
      </c>
      <c r="F701" s="15">
        <v>11.5</v>
      </c>
      <c r="G701" s="16">
        <v>11.5</v>
      </c>
      <c r="H701" s="17">
        <f t="shared" si="10"/>
        <v>1</v>
      </c>
      <c r="I701" s="19">
        <v>0</v>
      </c>
      <c r="J701" s="19">
        <v>11.5</v>
      </c>
    </row>
    <row r="702" spans="2:10" x14ac:dyDescent="0.25">
      <c r="B702" s="28">
        <v>54</v>
      </c>
      <c r="C702" s="11" t="s">
        <v>515</v>
      </c>
      <c r="D702" s="12">
        <v>54720</v>
      </c>
      <c r="E702" s="12" t="s">
        <v>846</v>
      </c>
      <c r="F702" s="15">
        <v>146.4</v>
      </c>
      <c r="G702" s="16">
        <v>146.4</v>
      </c>
      <c r="H702" s="17">
        <f t="shared" si="10"/>
        <v>1</v>
      </c>
      <c r="I702" s="19">
        <v>40</v>
      </c>
      <c r="J702" s="19">
        <v>106.4</v>
      </c>
    </row>
    <row r="703" spans="2:10" x14ac:dyDescent="0.25">
      <c r="B703" s="28">
        <v>54</v>
      </c>
      <c r="C703" s="11" t="s">
        <v>515</v>
      </c>
      <c r="D703" s="12">
        <v>54743</v>
      </c>
      <c r="E703" s="12" t="s">
        <v>532</v>
      </c>
      <c r="F703" s="15">
        <v>229.05</v>
      </c>
      <c r="G703" s="16">
        <v>229.05</v>
      </c>
      <c r="H703" s="17">
        <f t="shared" si="10"/>
        <v>1</v>
      </c>
      <c r="I703" s="19">
        <v>88.85</v>
      </c>
      <c r="J703" s="19">
        <v>140.19999999999999</v>
      </c>
    </row>
    <row r="704" spans="2:10" x14ac:dyDescent="0.25">
      <c r="B704" s="28">
        <v>54</v>
      </c>
      <c r="C704" s="11" t="s">
        <v>515</v>
      </c>
      <c r="D704" s="12">
        <v>54800</v>
      </c>
      <c r="E704" s="12" t="s">
        <v>533</v>
      </c>
      <c r="F704" s="15">
        <v>30.5</v>
      </c>
      <c r="G704" s="16">
        <v>30.5</v>
      </c>
      <c r="H704" s="17">
        <f t="shared" si="10"/>
        <v>1</v>
      </c>
      <c r="I704" s="19">
        <v>8.5</v>
      </c>
      <c r="J704" s="19">
        <v>22</v>
      </c>
    </row>
    <row r="705" spans="2:10" x14ac:dyDescent="0.25">
      <c r="B705" s="28">
        <v>54</v>
      </c>
      <c r="C705" s="11" t="s">
        <v>515</v>
      </c>
      <c r="D705" s="12">
        <v>54810</v>
      </c>
      <c r="E705" s="12" t="s">
        <v>534</v>
      </c>
      <c r="F705" s="15">
        <v>15.18</v>
      </c>
      <c r="G705" s="16">
        <v>15.18</v>
      </c>
      <c r="H705" s="17">
        <f t="shared" si="10"/>
        <v>1</v>
      </c>
      <c r="I705" s="19">
        <v>8.18</v>
      </c>
      <c r="J705" s="19">
        <v>7</v>
      </c>
    </row>
    <row r="706" spans="2:10" x14ac:dyDescent="0.25">
      <c r="B706" s="28">
        <v>54</v>
      </c>
      <c r="C706" s="11" t="s">
        <v>515</v>
      </c>
      <c r="D706" s="12">
        <v>54820</v>
      </c>
      <c r="E706" s="12" t="s">
        <v>535</v>
      </c>
      <c r="F706" s="15">
        <v>319.25</v>
      </c>
      <c r="G706" s="16">
        <v>319.25</v>
      </c>
      <c r="H706" s="17">
        <f t="shared" si="10"/>
        <v>1</v>
      </c>
      <c r="I706" s="19">
        <v>134.75</v>
      </c>
      <c r="J706" s="19">
        <v>184.5</v>
      </c>
    </row>
    <row r="707" spans="2:10" x14ac:dyDescent="0.25">
      <c r="B707" s="28">
        <v>54</v>
      </c>
      <c r="C707" s="11" t="s">
        <v>515</v>
      </c>
      <c r="D707" s="12">
        <v>54871</v>
      </c>
      <c r="E707" s="12" t="s">
        <v>536</v>
      </c>
      <c r="F707" s="15">
        <v>19.3</v>
      </c>
      <c r="G707" s="16">
        <v>19.3</v>
      </c>
      <c r="H707" s="17">
        <f t="shared" si="10"/>
        <v>1</v>
      </c>
      <c r="I707" s="19">
        <v>5.8</v>
      </c>
      <c r="J707" s="19">
        <v>13.5</v>
      </c>
    </row>
    <row r="708" spans="2:10" x14ac:dyDescent="0.25">
      <c r="B708" s="28">
        <v>54</v>
      </c>
      <c r="C708" s="11" t="s">
        <v>515</v>
      </c>
      <c r="D708" s="12">
        <v>54874</v>
      </c>
      <c r="E708" s="12" t="s">
        <v>847</v>
      </c>
      <c r="F708" s="15">
        <v>6</v>
      </c>
      <c r="G708" s="16">
        <v>5</v>
      </c>
      <c r="H708" s="17">
        <f t="shared" si="10"/>
        <v>0.83333333333333337</v>
      </c>
      <c r="I708" s="19">
        <v>0</v>
      </c>
      <c r="J708" s="19">
        <v>5</v>
      </c>
    </row>
    <row r="709" spans="2:10" x14ac:dyDescent="0.25">
      <c r="B709" s="28">
        <v>63</v>
      </c>
      <c r="C709" s="11" t="s">
        <v>537</v>
      </c>
      <c r="D709" s="12">
        <v>63001</v>
      </c>
      <c r="E709" s="12" t="s">
        <v>538</v>
      </c>
      <c r="F709" s="15">
        <v>204.24999999999997</v>
      </c>
      <c r="G709" s="16">
        <v>200.4</v>
      </c>
      <c r="H709" s="17">
        <f t="shared" si="10"/>
        <v>0.98115055079559377</v>
      </c>
      <c r="I709" s="19">
        <v>104.1</v>
      </c>
      <c r="J709" s="19">
        <v>96.300000000000011</v>
      </c>
    </row>
    <row r="710" spans="2:10" x14ac:dyDescent="0.25">
      <c r="B710" s="28">
        <v>63</v>
      </c>
      <c r="C710" s="11" t="s">
        <v>537</v>
      </c>
      <c r="D710" s="12">
        <v>63130</v>
      </c>
      <c r="E710" s="12" t="s">
        <v>539</v>
      </c>
      <c r="F710" s="15">
        <v>81.249999999999986</v>
      </c>
      <c r="G710" s="16">
        <v>81.249999999999986</v>
      </c>
      <c r="H710" s="17">
        <f t="shared" si="10"/>
        <v>1</v>
      </c>
      <c r="I710" s="19">
        <v>20.37</v>
      </c>
      <c r="J710" s="19">
        <v>60.88</v>
      </c>
    </row>
    <row r="711" spans="2:10" x14ac:dyDescent="0.25">
      <c r="B711" s="28">
        <v>63</v>
      </c>
      <c r="C711" s="11" t="s">
        <v>537</v>
      </c>
      <c r="D711" s="12">
        <v>63190</v>
      </c>
      <c r="E711" s="12" t="s">
        <v>848</v>
      </c>
      <c r="F711" s="15">
        <v>4.5999999999999996</v>
      </c>
      <c r="G711" s="16">
        <v>4.5999999999999996</v>
      </c>
      <c r="H711" s="17">
        <f t="shared" si="10"/>
        <v>1</v>
      </c>
      <c r="I711" s="19">
        <v>2</v>
      </c>
      <c r="J711" s="19">
        <v>2.6</v>
      </c>
    </row>
    <row r="712" spans="2:10" x14ac:dyDescent="0.25">
      <c r="B712" s="28">
        <v>63</v>
      </c>
      <c r="C712" s="11" t="s">
        <v>537</v>
      </c>
      <c r="D712" s="12">
        <v>63212</v>
      </c>
      <c r="E712" s="12" t="s">
        <v>21</v>
      </c>
      <c r="F712" s="15">
        <v>8.6</v>
      </c>
      <c r="G712" s="16">
        <v>8.6</v>
      </c>
      <c r="H712" s="17">
        <f t="shared" si="10"/>
        <v>1</v>
      </c>
      <c r="I712" s="19">
        <v>1.1000000000000001</v>
      </c>
      <c r="J712" s="19">
        <v>7.5</v>
      </c>
    </row>
    <row r="713" spans="2:10" x14ac:dyDescent="0.25">
      <c r="B713" s="28">
        <v>63</v>
      </c>
      <c r="C713" s="11" t="s">
        <v>537</v>
      </c>
      <c r="D713" s="12">
        <v>63272</v>
      </c>
      <c r="E713" s="12" t="s">
        <v>540</v>
      </c>
      <c r="F713" s="15">
        <v>45.8</v>
      </c>
      <c r="G713" s="16">
        <v>8.5</v>
      </c>
      <c r="H713" s="17">
        <f t="shared" si="10"/>
        <v>0.18558951965065504</v>
      </c>
      <c r="I713" s="19">
        <v>7.5</v>
      </c>
      <c r="J713" s="19">
        <v>1</v>
      </c>
    </row>
    <row r="714" spans="2:10" x14ac:dyDescent="0.25">
      <c r="B714" s="28">
        <v>63</v>
      </c>
      <c r="C714" s="11" t="s">
        <v>537</v>
      </c>
      <c r="D714" s="12">
        <v>63302</v>
      </c>
      <c r="E714" s="12" t="s">
        <v>541</v>
      </c>
      <c r="F714" s="15">
        <v>115.5</v>
      </c>
      <c r="G714" s="16">
        <v>23.5</v>
      </c>
      <c r="H714" s="17">
        <f t="shared" si="10"/>
        <v>0.20346320346320346</v>
      </c>
      <c r="I714" s="19">
        <v>12.1</v>
      </c>
      <c r="J714" s="19">
        <v>11.4</v>
      </c>
    </row>
    <row r="715" spans="2:10" x14ac:dyDescent="0.25">
      <c r="B715" s="28">
        <v>63</v>
      </c>
      <c r="C715" s="11" t="s">
        <v>537</v>
      </c>
      <c r="D715" s="12">
        <v>63401</v>
      </c>
      <c r="E715" s="12" t="s">
        <v>849</v>
      </c>
      <c r="F715" s="15">
        <v>14.3</v>
      </c>
      <c r="G715" s="16">
        <v>4.7</v>
      </c>
      <c r="H715" s="17">
        <f t="shared" si="10"/>
        <v>0.32867132867132864</v>
      </c>
      <c r="I715" s="19">
        <v>4.7</v>
      </c>
      <c r="J715" s="19">
        <v>0</v>
      </c>
    </row>
    <row r="716" spans="2:10" x14ac:dyDescent="0.25">
      <c r="B716" s="28">
        <v>63</v>
      </c>
      <c r="C716" s="11" t="s">
        <v>537</v>
      </c>
      <c r="D716" s="12">
        <v>63470</v>
      </c>
      <c r="E716" s="12" t="s">
        <v>542</v>
      </c>
      <c r="F716" s="15">
        <v>163.01</v>
      </c>
      <c r="G716" s="16">
        <v>163.01</v>
      </c>
      <c r="H716" s="17">
        <f t="shared" si="10"/>
        <v>1</v>
      </c>
      <c r="I716" s="19">
        <v>132.81</v>
      </c>
      <c r="J716" s="19">
        <v>30.200000000000003</v>
      </c>
    </row>
    <row r="717" spans="2:10" x14ac:dyDescent="0.25">
      <c r="B717" s="28">
        <v>63</v>
      </c>
      <c r="C717" s="11" t="s">
        <v>537</v>
      </c>
      <c r="D717" s="12">
        <v>63548</v>
      </c>
      <c r="E717" s="12" t="s">
        <v>543</v>
      </c>
      <c r="F717" s="15">
        <v>10.64</v>
      </c>
      <c r="G717" s="16">
        <v>10.64</v>
      </c>
      <c r="H717" s="17">
        <f t="shared" ref="H717:H780" si="11">+IFERROR(G717/F717,0)</f>
        <v>1</v>
      </c>
      <c r="I717" s="19">
        <v>3.67</v>
      </c>
      <c r="J717" s="19">
        <v>6.97</v>
      </c>
    </row>
    <row r="718" spans="2:10" x14ac:dyDescent="0.25">
      <c r="B718" s="28">
        <v>63</v>
      </c>
      <c r="C718" s="11" t="s">
        <v>537</v>
      </c>
      <c r="D718" s="12">
        <v>63594</v>
      </c>
      <c r="E718" s="12" t="s">
        <v>544</v>
      </c>
      <c r="F718" s="15">
        <v>51.8</v>
      </c>
      <c r="G718" s="16">
        <v>21.8</v>
      </c>
      <c r="H718" s="17">
        <f t="shared" si="11"/>
        <v>0.4208494208494209</v>
      </c>
      <c r="I718" s="19">
        <v>11.8</v>
      </c>
      <c r="J718" s="19">
        <v>10</v>
      </c>
    </row>
    <row r="719" spans="2:10" x14ac:dyDescent="0.25">
      <c r="B719" s="28">
        <v>66</v>
      </c>
      <c r="C719" s="11" t="s">
        <v>226</v>
      </c>
      <c r="D719" s="12">
        <v>66001</v>
      </c>
      <c r="E719" s="12" t="s">
        <v>545</v>
      </c>
      <c r="F719" s="15">
        <v>1.53</v>
      </c>
      <c r="G719" s="16">
        <v>1.53</v>
      </c>
      <c r="H719" s="17">
        <f t="shared" si="11"/>
        <v>1</v>
      </c>
      <c r="I719" s="19">
        <v>0.93</v>
      </c>
      <c r="J719" s="19">
        <v>0.6</v>
      </c>
    </row>
    <row r="720" spans="2:10" x14ac:dyDescent="0.25">
      <c r="B720" s="28">
        <v>66</v>
      </c>
      <c r="C720" s="11" t="s">
        <v>226</v>
      </c>
      <c r="D720" s="12">
        <v>66045</v>
      </c>
      <c r="E720" s="12" t="s">
        <v>546</v>
      </c>
      <c r="F720" s="15">
        <v>2.5</v>
      </c>
      <c r="G720" s="16">
        <v>2.5</v>
      </c>
      <c r="H720" s="17">
        <f t="shared" si="11"/>
        <v>1</v>
      </c>
      <c r="I720" s="19">
        <v>0</v>
      </c>
      <c r="J720" s="19">
        <v>2.5</v>
      </c>
    </row>
    <row r="721" spans="2:10" x14ac:dyDescent="0.25">
      <c r="B721" s="28">
        <v>66</v>
      </c>
      <c r="C721" s="11" t="s">
        <v>226</v>
      </c>
      <c r="D721" s="12">
        <v>66075</v>
      </c>
      <c r="E721" s="12" t="s">
        <v>245</v>
      </c>
      <c r="F721" s="15">
        <v>19.84</v>
      </c>
      <c r="G721" s="16">
        <v>19.84</v>
      </c>
      <c r="H721" s="17">
        <f t="shared" si="11"/>
        <v>1</v>
      </c>
      <c r="I721" s="19">
        <v>7.4</v>
      </c>
      <c r="J721" s="19">
        <v>12.440000000000001</v>
      </c>
    </row>
    <row r="722" spans="2:10" x14ac:dyDescent="0.25">
      <c r="B722" s="28">
        <v>66</v>
      </c>
      <c r="C722" s="11" t="s">
        <v>226</v>
      </c>
      <c r="D722" s="12">
        <v>66088</v>
      </c>
      <c r="E722" s="12" t="s">
        <v>547</v>
      </c>
      <c r="F722" s="15">
        <v>31.200000000000006</v>
      </c>
      <c r="G722" s="16">
        <v>31.200000000000006</v>
      </c>
      <c r="H722" s="17">
        <f t="shared" si="11"/>
        <v>1</v>
      </c>
      <c r="I722" s="19">
        <v>12.179999999999998</v>
      </c>
      <c r="J722" s="19">
        <v>19.020000000000003</v>
      </c>
    </row>
    <row r="723" spans="2:10" x14ac:dyDescent="0.25">
      <c r="B723" s="28">
        <v>66</v>
      </c>
      <c r="C723" s="11" t="s">
        <v>226</v>
      </c>
      <c r="D723" s="12">
        <v>66318</v>
      </c>
      <c r="E723" s="12" t="s">
        <v>548</v>
      </c>
      <c r="F723" s="15">
        <v>9.43</v>
      </c>
      <c r="G723" s="16">
        <v>9.43</v>
      </c>
      <c r="H723" s="17">
        <f t="shared" si="11"/>
        <v>1</v>
      </c>
      <c r="I723" s="19">
        <v>5.5</v>
      </c>
      <c r="J723" s="19">
        <v>3.93</v>
      </c>
    </row>
    <row r="724" spans="2:10" x14ac:dyDescent="0.25">
      <c r="B724" s="28">
        <v>66</v>
      </c>
      <c r="C724" s="11" t="s">
        <v>226</v>
      </c>
      <c r="D724" s="12">
        <v>66383</v>
      </c>
      <c r="E724" s="12" t="s">
        <v>549</v>
      </c>
      <c r="F724" s="15">
        <v>10.069999999999999</v>
      </c>
      <c r="G724" s="16">
        <v>10.069999999999999</v>
      </c>
      <c r="H724" s="17">
        <f t="shared" si="11"/>
        <v>1</v>
      </c>
      <c r="I724" s="19">
        <v>6.32</v>
      </c>
      <c r="J724" s="19">
        <v>3.75</v>
      </c>
    </row>
    <row r="725" spans="2:10" x14ac:dyDescent="0.25">
      <c r="B725" s="28">
        <v>66</v>
      </c>
      <c r="C725" s="11" t="s">
        <v>226</v>
      </c>
      <c r="D725" s="12">
        <v>66400</v>
      </c>
      <c r="E725" s="12" t="s">
        <v>550</v>
      </c>
      <c r="F725" s="15">
        <v>5</v>
      </c>
      <c r="G725" s="16">
        <v>0</v>
      </c>
      <c r="H725" s="17">
        <f t="shared" si="11"/>
        <v>0</v>
      </c>
      <c r="I725" s="19">
        <v>0</v>
      </c>
      <c r="J725" s="19">
        <v>0</v>
      </c>
    </row>
    <row r="726" spans="2:10" x14ac:dyDescent="0.25">
      <c r="B726" s="28">
        <v>66</v>
      </c>
      <c r="C726" s="11" t="s">
        <v>226</v>
      </c>
      <c r="D726" s="12">
        <v>66440</v>
      </c>
      <c r="E726" s="12" t="s">
        <v>890</v>
      </c>
      <c r="F726" s="15">
        <v>29.53</v>
      </c>
      <c r="G726" s="16">
        <v>29.53</v>
      </c>
      <c r="H726" s="17">
        <f t="shared" si="11"/>
        <v>1</v>
      </c>
      <c r="I726" s="19">
        <v>3.3099999999999996</v>
      </c>
      <c r="J726" s="19">
        <v>26.22</v>
      </c>
    </row>
    <row r="727" spans="2:10" x14ac:dyDescent="0.25">
      <c r="B727" s="28">
        <v>66</v>
      </c>
      <c r="C727" s="11" t="s">
        <v>226</v>
      </c>
      <c r="D727" s="12">
        <v>66456</v>
      </c>
      <c r="E727" s="12" t="s">
        <v>551</v>
      </c>
      <c r="F727" s="15">
        <v>7.7200000000000006</v>
      </c>
      <c r="G727" s="16">
        <v>7.7200000000000006</v>
      </c>
      <c r="H727" s="17">
        <f t="shared" si="11"/>
        <v>1</v>
      </c>
      <c r="I727" s="19">
        <v>1</v>
      </c>
      <c r="J727" s="19">
        <v>6.7200000000000006</v>
      </c>
    </row>
    <row r="728" spans="2:10" x14ac:dyDescent="0.25">
      <c r="B728" s="28">
        <v>66</v>
      </c>
      <c r="C728" s="11" t="s">
        <v>226</v>
      </c>
      <c r="D728" s="12">
        <v>66594</v>
      </c>
      <c r="E728" s="12" t="s">
        <v>552</v>
      </c>
      <c r="F728" s="15">
        <v>1286.5300000000002</v>
      </c>
      <c r="G728" s="16">
        <v>1226.9600000000005</v>
      </c>
      <c r="H728" s="17">
        <f t="shared" si="11"/>
        <v>0.9536971543609557</v>
      </c>
      <c r="I728" s="19">
        <v>370.83999999999986</v>
      </c>
      <c r="J728" s="19">
        <v>856.12000000000012</v>
      </c>
    </row>
    <row r="729" spans="2:10" x14ac:dyDescent="0.25">
      <c r="B729" s="28">
        <v>66</v>
      </c>
      <c r="C729" s="11" t="s">
        <v>226</v>
      </c>
      <c r="D729" s="12">
        <v>66682</v>
      </c>
      <c r="E729" s="12" t="s">
        <v>553</v>
      </c>
      <c r="F729" s="15">
        <v>3.24</v>
      </c>
      <c r="G729" s="16">
        <v>3.24</v>
      </c>
      <c r="H729" s="17">
        <f t="shared" si="11"/>
        <v>1</v>
      </c>
      <c r="I729" s="19">
        <v>2.4</v>
      </c>
      <c r="J729" s="19">
        <v>0.84</v>
      </c>
    </row>
    <row r="730" spans="2:10" x14ac:dyDescent="0.25">
      <c r="B730" s="28">
        <v>66</v>
      </c>
      <c r="C730" s="11" t="s">
        <v>226</v>
      </c>
      <c r="D730" s="12">
        <v>66687</v>
      </c>
      <c r="E730" s="12" t="s">
        <v>891</v>
      </c>
      <c r="F730" s="15">
        <v>22.62</v>
      </c>
      <c r="G730" s="16">
        <v>22.62</v>
      </c>
      <c r="H730" s="17">
        <f t="shared" si="11"/>
        <v>1</v>
      </c>
      <c r="I730" s="19">
        <v>2.21</v>
      </c>
      <c r="J730" s="19">
        <v>20.41</v>
      </c>
    </row>
    <row r="731" spans="2:10" x14ac:dyDescent="0.25">
      <c r="B731" s="28">
        <v>68</v>
      </c>
      <c r="C731" s="11" t="s">
        <v>554</v>
      </c>
      <c r="D731" s="12">
        <v>68001</v>
      </c>
      <c r="E731" s="12" t="s">
        <v>555</v>
      </c>
      <c r="F731" s="15">
        <v>103.30000000000001</v>
      </c>
      <c r="G731" s="16">
        <v>102.30000000000001</v>
      </c>
      <c r="H731" s="17">
        <f t="shared" si="11"/>
        <v>0.99031945788964182</v>
      </c>
      <c r="I731" s="19">
        <v>79.88</v>
      </c>
      <c r="J731" s="19">
        <v>22.42</v>
      </c>
    </row>
    <row r="732" spans="2:10" x14ac:dyDescent="0.25">
      <c r="B732" s="28">
        <v>68</v>
      </c>
      <c r="C732" s="11" t="s">
        <v>554</v>
      </c>
      <c r="D732" s="12">
        <v>68013</v>
      </c>
      <c r="E732" s="12" t="s">
        <v>850</v>
      </c>
      <c r="F732" s="15">
        <v>5</v>
      </c>
      <c r="G732" s="16">
        <v>5</v>
      </c>
      <c r="H732" s="17">
        <f t="shared" si="11"/>
        <v>1</v>
      </c>
      <c r="I732" s="19">
        <v>3</v>
      </c>
      <c r="J732" s="19">
        <v>2</v>
      </c>
    </row>
    <row r="733" spans="2:10" x14ac:dyDescent="0.25">
      <c r="B733" s="28">
        <v>68</v>
      </c>
      <c r="C733" s="11" t="s">
        <v>554</v>
      </c>
      <c r="D733" s="12">
        <v>68020</v>
      </c>
      <c r="E733" s="12" t="s">
        <v>234</v>
      </c>
      <c r="F733" s="15">
        <v>58.8</v>
      </c>
      <c r="G733" s="16">
        <v>58.8</v>
      </c>
      <c r="H733" s="17">
        <f t="shared" si="11"/>
        <v>1</v>
      </c>
      <c r="I733" s="19">
        <v>21</v>
      </c>
      <c r="J733" s="19">
        <v>37.799999999999997</v>
      </c>
    </row>
    <row r="734" spans="2:10" x14ac:dyDescent="0.25">
      <c r="B734" s="28">
        <v>68</v>
      </c>
      <c r="C734" s="11" t="s">
        <v>554</v>
      </c>
      <c r="D734" s="12">
        <v>68051</v>
      </c>
      <c r="E734" s="12" t="s">
        <v>556</v>
      </c>
      <c r="F734" s="15">
        <v>41.85</v>
      </c>
      <c r="G734" s="16">
        <v>41.85</v>
      </c>
      <c r="H734" s="17">
        <f t="shared" si="11"/>
        <v>1</v>
      </c>
      <c r="I734" s="19">
        <v>10.75</v>
      </c>
      <c r="J734" s="19">
        <v>31.099999999999998</v>
      </c>
    </row>
    <row r="735" spans="2:10" x14ac:dyDescent="0.25">
      <c r="B735" s="28">
        <v>68</v>
      </c>
      <c r="C735" s="11" t="s">
        <v>554</v>
      </c>
      <c r="D735" s="12">
        <v>68077</v>
      </c>
      <c r="E735" s="12" t="s">
        <v>36</v>
      </c>
      <c r="F735" s="15">
        <v>13.16</v>
      </c>
      <c r="G735" s="16">
        <v>13.16</v>
      </c>
      <c r="H735" s="17">
        <f t="shared" si="11"/>
        <v>1</v>
      </c>
      <c r="I735" s="19">
        <v>4.5</v>
      </c>
      <c r="J735" s="19">
        <v>8.66</v>
      </c>
    </row>
    <row r="736" spans="2:10" x14ac:dyDescent="0.25">
      <c r="B736" s="28">
        <v>68</v>
      </c>
      <c r="C736" s="11" t="s">
        <v>554</v>
      </c>
      <c r="D736" s="12">
        <v>68079</v>
      </c>
      <c r="E736" s="12" t="s">
        <v>557</v>
      </c>
      <c r="F736" s="15">
        <v>10.95</v>
      </c>
      <c r="G736" s="16">
        <v>10.95</v>
      </c>
      <c r="H736" s="17">
        <f t="shared" si="11"/>
        <v>1</v>
      </c>
      <c r="I736" s="19">
        <v>1.9</v>
      </c>
      <c r="J736" s="19">
        <v>9.0500000000000007</v>
      </c>
    </row>
    <row r="737" spans="2:10" x14ac:dyDescent="0.25">
      <c r="B737" s="28">
        <v>68</v>
      </c>
      <c r="C737" s="11" t="s">
        <v>554</v>
      </c>
      <c r="D737" s="12">
        <v>68081</v>
      </c>
      <c r="E737" s="12" t="s">
        <v>558</v>
      </c>
      <c r="F737" s="15">
        <v>88.2</v>
      </c>
      <c r="G737" s="16">
        <v>88.2</v>
      </c>
      <c r="H737" s="17">
        <f t="shared" si="11"/>
        <v>1</v>
      </c>
      <c r="I737" s="19">
        <v>35.200000000000003</v>
      </c>
      <c r="J737" s="19">
        <v>53</v>
      </c>
    </row>
    <row r="738" spans="2:10" x14ac:dyDescent="0.25">
      <c r="B738" s="28">
        <v>68</v>
      </c>
      <c r="C738" s="11" t="s">
        <v>554</v>
      </c>
      <c r="D738" s="12">
        <v>68092</v>
      </c>
      <c r="E738" s="12" t="s">
        <v>38</v>
      </c>
      <c r="F738" s="15">
        <v>59.400000000000006</v>
      </c>
      <c r="G738" s="16">
        <v>59.400000000000006</v>
      </c>
      <c r="H738" s="17">
        <f t="shared" si="11"/>
        <v>1</v>
      </c>
      <c r="I738" s="19">
        <v>33.799999999999997</v>
      </c>
      <c r="J738" s="19">
        <v>25.6</v>
      </c>
    </row>
    <row r="739" spans="2:10" x14ac:dyDescent="0.25">
      <c r="B739" s="28">
        <v>68</v>
      </c>
      <c r="C739" s="11" t="s">
        <v>554</v>
      </c>
      <c r="D739" s="12">
        <v>68101</v>
      </c>
      <c r="E739" s="12" t="s">
        <v>105</v>
      </c>
      <c r="F739" s="15">
        <v>140</v>
      </c>
      <c r="G739" s="16">
        <v>140</v>
      </c>
      <c r="H739" s="17">
        <f t="shared" si="11"/>
        <v>1</v>
      </c>
      <c r="I739" s="19">
        <v>114.5</v>
      </c>
      <c r="J739" s="19">
        <v>25.5</v>
      </c>
    </row>
    <row r="740" spans="2:10" x14ac:dyDescent="0.25">
      <c r="B740" s="28">
        <v>68</v>
      </c>
      <c r="C740" s="11" t="s">
        <v>554</v>
      </c>
      <c r="D740" s="12">
        <v>68121</v>
      </c>
      <c r="E740" s="12" t="s">
        <v>320</v>
      </c>
      <c r="F740" s="15">
        <v>13.01</v>
      </c>
      <c r="G740" s="16">
        <v>13.01</v>
      </c>
      <c r="H740" s="17">
        <f t="shared" si="11"/>
        <v>1</v>
      </c>
      <c r="I740" s="19">
        <v>0.5</v>
      </c>
      <c r="J740" s="19">
        <v>12.51</v>
      </c>
    </row>
    <row r="741" spans="2:10" x14ac:dyDescent="0.25">
      <c r="B741" s="28">
        <v>68</v>
      </c>
      <c r="C741" s="11" t="s">
        <v>554</v>
      </c>
      <c r="D741" s="12">
        <v>68132</v>
      </c>
      <c r="E741" s="12" t="s">
        <v>851</v>
      </c>
      <c r="F741" s="15">
        <v>3</v>
      </c>
      <c r="G741" s="16">
        <v>3</v>
      </c>
      <c r="H741" s="17">
        <f t="shared" si="11"/>
        <v>1</v>
      </c>
      <c r="I741" s="19">
        <v>0</v>
      </c>
      <c r="J741" s="19">
        <v>3</v>
      </c>
    </row>
    <row r="742" spans="2:10" x14ac:dyDescent="0.25">
      <c r="B742" s="28">
        <v>68</v>
      </c>
      <c r="C742" s="11" t="s">
        <v>554</v>
      </c>
      <c r="D742" s="12">
        <v>68147</v>
      </c>
      <c r="E742" s="12" t="s">
        <v>559</v>
      </c>
      <c r="F742" s="15">
        <v>95.11</v>
      </c>
      <c r="G742" s="16">
        <v>95.11</v>
      </c>
      <c r="H742" s="17">
        <f t="shared" si="11"/>
        <v>1</v>
      </c>
      <c r="I742" s="19">
        <v>20.7</v>
      </c>
      <c r="J742" s="19">
        <v>74.41</v>
      </c>
    </row>
    <row r="743" spans="2:10" x14ac:dyDescent="0.25">
      <c r="B743" s="28">
        <v>68</v>
      </c>
      <c r="C743" s="11" t="s">
        <v>554</v>
      </c>
      <c r="D743" s="12">
        <v>68152</v>
      </c>
      <c r="E743" s="12" t="s">
        <v>560</v>
      </c>
      <c r="F743" s="15">
        <v>106.33</v>
      </c>
      <c r="G743" s="16">
        <v>106.33</v>
      </c>
      <c r="H743" s="17">
        <f t="shared" si="11"/>
        <v>1</v>
      </c>
      <c r="I743" s="19">
        <v>27.500000000000004</v>
      </c>
      <c r="J743" s="19">
        <v>78.83</v>
      </c>
    </row>
    <row r="744" spans="2:10" x14ac:dyDescent="0.25">
      <c r="B744" s="28">
        <v>68</v>
      </c>
      <c r="C744" s="11" t="s">
        <v>554</v>
      </c>
      <c r="D744" s="12">
        <v>68160</v>
      </c>
      <c r="E744" s="12" t="s">
        <v>561</v>
      </c>
      <c r="F744" s="15">
        <v>31.1</v>
      </c>
      <c r="G744" s="16">
        <v>31.1</v>
      </c>
      <c r="H744" s="17">
        <f t="shared" si="11"/>
        <v>1</v>
      </c>
      <c r="I744" s="19">
        <v>8.5</v>
      </c>
      <c r="J744" s="19">
        <v>22.6</v>
      </c>
    </row>
    <row r="745" spans="2:10" x14ac:dyDescent="0.25">
      <c r="B745" s="28">
        <v>68</v>
      </c>
      <c r="C745" s="11" t="s">
        <v>554</v>
      </c>
      <c r="D745" s="12">
        <v>68162</v>
      </c>
      <c r="E745" s="12" t="s">
        <v>562</v>
      </c>
      <c r="F745" s="15">
        <v>68.070000000000007</v>
      </c>
      <c r="G745" s="16">
        <v>68.070000000000007</v>
      </c>
      <c r="H745" s="17">
        <f t="shared" si="11"/>
        <v>1</v>
      </c>
      <c r="I745" s="19">
        <v>22</v>
      </c>
      <c r="J745" s="19">
        <v>46.069999999999993</v>
      </c>
    </row>
    <row r="746" spans="2:10" x14ac:dyDescent="0.25">
      <c r="B746" s="28">
        <v>68</v>
      </c>
      <c r="C746" s="11" t="s">
        <v>554</v>
      </c>
      <c r="D746" s="12">
        <v>68167</v>
      </c>
      <c r="E746" s="12" t="s">
        <v>852</v>
      </c>
      <c r="F746" s="15">
        <v>74</v>
      </c>
      <c r="G746" s="16">
        <v>74</v>
      </c>
      <c r="H746" s="17">
        <f t="shared" si="11"/>
        <v>1</v>
      </c>
      <c r="I746" s="19">
        <v>14.8</v>
      </c>
      <c r="J746" s="19">
        <v>59.2</v>
      </c>
    </row>
    <row r="747" spans="2:10" x14ac:dyDescent="0.25">
      <c r="B747" s="28">
        <v>68</v>
      </c>
      <c r="C747" s="11" t="s">
        <v>554</v>
      </c>
      <c r="D747" s="12">
        <v>68169</v>
      </c>
      <c r="E747" s="12" t="s">
        <v>563</v>
      </c>
      <c r="F747" s="15">
        <v>40.99</v>
      </c>
      <c r="G747" s="16">
        <v>40.99</v>
      </c>
      <c r="H747" s="17">
        <f t="shared" si="11"/>
        <v>1</v>
      </c>
      <c r="I747" s="19">
        <v>19</v>
      </c>
      <c r="J747" s="19">
        <v>21.990000000000002</v>
      </c>
    </row>
    <row r="748" spans="2:10" x14ac:dyDescent="0.25">
      <c r="B748" s="28">
        <v>68</v>
      </c>
      <c r="C748" s="11" t="s">
        <v>554</v>
      </c>
      <c r="D748" s="12">
        <v>68176</v>
      </c>
      <c r="E748" s="12" t="s">
        <v>564</v>
      </c>
      <c r="F748" s="15">
        <v>67</v>
      </c>
      <c r="G748" s="16">
        <v>66</v>
      </c>
      <c r="H748" s="17">
        <f t="shared" si="11"/>
        <v>0.9850746268656716</v>
      </c>
      <c r="I748" s="19">
        <v>32.5</v>
      </c>
      <c r="J748" s="19">
        <v>33.5</v>
      </c>
    </row>
    <row r="749" spans="2:10" x14ac:dyDescent="0.25">
      <c r="B749" s="28">
        <v>68</v>
      </c>
      <c r="C749" s="11" t="s">
        <v>554</v>
      </c>
      <c r="D749" s="12">
        <v>68179</v>
      </c>
      <c r="E749" s="12" t="s">
        <v>853</v>
      </c>
      <c r="F749" s="15">
        <v>53.3</v>
      </c>
      <c r="G749" s="16">
        <v>53.3</v>
      </c>
      <c r="H749" s="17">
        <f t="shared" si="11"/>
        <v>1</v>
      </c>
      <c r="I749" s="19">
        <v>16.5</v>
      </c>
      <c r="J749" s="19">
        <v>36.799999999999997</v>
      </c>
    </row>
    <row r="750" spans="2:10" x14ac:dyDescent="0.25">
      <c r="B750" s="28">
        <v>68</v>
      </c>
      <c r="C750" s="11" t="s">
        <v>554</v>
      </c>
      <c r="D750" s="12">
        <v>68190</v>
      </c>
      <c r="E750" s="12" t="s">
        <v>565</v>
      </c>
      <c r="F750" s="15">
        <v>294.37</v>
      </c>
      <c r="G750" s="16">
        <v>294.37</v>
      </c>
      <c r="H750" s="17">
        <f t="shared" si="11"/>
        <v>1</v>
      </c>
      <c r="I750" s="19">
        <v>121.72</v>
      </c>
      <c r="J750" s="19">
        <v>172.65000000000003</v>
      </c>
    </row>
    <row r="751" spans="2:10" x14ac:dyDescent="0.25">
      <c r="B751" s="28">
        <v>68</v>
      </c>
      <c r="C751" s="11" t="s">
        <v>554</v>
      </c>
      <c r="D751" s="12">
        <v>68207</v>
      </c>
      <c r="E751" s="12" t="s">
        <v>566</v>
      </c>
      <c r="F751" s="15">
        <v>112.8</v>
      </c>
      <c r="G751" s="16">
        <v>112.8</v>
      </c>
      <c r="H751" s="17">
        <f t="shared" si="11"/>
        <v>1</v>
      </c>
      <c r="I751" s="19">
        <v>43</v>
      </c>
      <c r="J751" s="19">
        <v>69.8</v>
      </c>
    </row>
    <row r="752" spans="2:10" x14ac:dyDescent="0.25">
      <c r="B752" s="28">
        <v>68</v>
      </c>
      <c r="C752" s="11" t="s">
        <v>554</v>
      </c>
      <c r="D752" s="12">
        <v>68209</v>
      </c>
      <c r="E752" s="12" t="s">
        <v>567</v>
      </c>
      <c r="F752" s="15">
        <v>99.17</v>
      </c>
      <c r="G752" s="16">
        <v>99.17</v>
      </c>
      <c r="H752" s="17">
        <f t="shared" si="11"/>
        <v>1</v>
      </c>
      <c r="I752" s="19">
        <v>33.700000000000003</v>
      </c>
      <c r="J752" s="19">
        <v>65.47</v>
      </c>
    </row>
    <row r="753" spans="2:10" x14ac:dyDescent="0.25">
      <c r="B753" s="28">
        <v>68</v>
      </c>
      <c r="C753" s="11" t="s">
        <v>554</v>
      </c>
      <c r="D753" s="12">
        <v>68211</v>
      </c>
      <c r="E753" s="12" t="s">
        <v>854</v>
      </c>
      <c r="F753" s="15">
        <v>9</v>
      </c>
      <c r="G753" s="16">
        <v>9</v>
      </c>
      <c r="H753" s="17">
        <f t="shared" si="11"/>
        <v>1</v>
      </c>
      <c r="I753" s="19">
        <v>9</v>
      </c>
      <c r="J753" s="19">
        <v>0</v>
      </c>
    </row>
    <row r="754" spans="2:10" x14ac:dyDescent="0.25">
      <c r="B754" s="28">
        <v>68</v>
      </c>
      <c r="C754" s="11" t="s">
        <v>554</v>
      </c>
      <c r="D754" s="12">
        <v>68217</v>
      </c>
      <c r="E754" s="12" t="s">
        <v>568</v>
      </c>
      <c r="F754" s="15">
        <v>50</v>
      </c>
      <c r="G754" s="16">
        <v>49</v>
      </c>
      <c r="H754" s="17">
        <f t="shared" si="11"/>
        <v>0.98</v>
      </c>
      <c r="I754" s="19">
        <v>15.8</v>
      </c>
      <c r="J754" s="19">
        <v>33.200000000000003</v>
      </c>
    </row>
    <row r="755" spans="2:10" x14ac:dyDescent="0.25">
      <c r="B755" s="28">
        <v>68</v>
      </c>
      <c r="C755" s="11" t="s">
        <v>554</v>
      </c>
      <c r="D755" s="12">
        <v>68229</v>
      </c>
      <c r="E755" s="12" t="s">
        <v>569</v>
      </c>
      <c r="F755" s="15">
        <v>72.2</v>
      </c>
      <c r="G755" s="16">
        <v>72.2</v>
      </c>
      <c r="H755" s="17">
        <f t="shared" si="11"/>
        <v>1</v>
      </c>
      <c r="I755" s="19">
        <v>21.76</v>
      </c>
      <c r="J755" s="19">
        <v>50.44</v>
      </c>
    </row>
    <row r="756" spans="2:10" x14ac:dyDescent="0.25">
      <c r="B756" s="28">
        <v>68</v>
      </c>
      <c r="C756" s="11" t="s">
        <v>554</v>
      </c>
      <c r="D756" s="12">
        <v>68235</v>
      </c>
      <c r="E756" s="12" t="s">
        <v>570</v>
      </c>
      <c r="F756" s="15">
        <v>800.7</v>
      </c>
      <c r="G756" s="16">
        <v>800.2</v>
      </c>
      <c r="H756" s="17">
        <f t="shared" si="11"/>
        <v>0.99937554639690274</v>
      </c>
      <c r="I756" s="19">
        <v>585.4</v>
      </c>
      <c r="J756" s="19">
        <v>214.8</v>
      </c>
    </row>
    <row r="757" spans="2:10" x14ac:dyDescent="0.25">
      <c r="B757" s="28">
        <v>68</v>
      </c>
      <c r="C757" s="11" t="s">
        <v>554</v>
      </c>
      <c r="D757" s="12">
        <v>68245</v>
      </c>
      <c r="E757" s="12" t="s">
        <v>855</v>
      </c>
      <c r="F757" s="15">
        <v>19.5</v>
      </c>
      <c r="G757" s="16">
        <v>19.5</v>
      </c>
      <c r="H757" s="17">
        <f t="shared" si="11"/>
        <v>1</v>
      </c>
      <c r="I757" s="19">
        <v>19.5</v>
      </c>
      <c r="J757" s="19">
        <v>0</v>
      </c>
    </row>
    <row r="758" spans="2:10" x14ac:dyDescent="0.25">
      <c r="B758" s="28">
        <v>68</v>
      </c>
      <c r="C758" s="11" t="s">
        <v>554</v>
      </c>
      <c r="D758" s="12">
        <v>68250</v>
      </c>
      <c r="E758" s="12" t="s">
        <v>116</v>
      </c>
      <c r="F758" s="15">
        <v>84.4</v>
      </c>
      <c r="G758" s="16">
        <v>84.4</v>
      </c>
      <c r="H758" s="17">
        <f t="shared" si="11"/>
        <v>1</v>
      </c>
      <c r="I758" s="19">
        <v>56.5</v>
      </c>
      <c r="J758" s="19">
        <v>27.9</v>
      </c>
    </row>
    <row r="759" spans="2:10" x14ac:dyDescent="0.25">
      <c r="B759" s="28">
        <v>68</v>
      </c>
      <c r="C759" s="11" t="s">
        <v>554</v>
      </c>
      <c r="D759" s="12">
        <v>68255</v>
      </c>
      <c r="E759" s="12" t="s">
        <v>571</v>
      </c>
      <c r="F759" s="15">
        <v>260.59000000000003</v>
      </c>
      <c r="G759" s="16">
        <v>259.59000000000009</v>
      </c>
      <c r="H759" s="17">
        <f t="shared" si="11"/>
        <v>0.99616255420392208</v>
      </c>
      <c r="I759" s="19">
        <v>125.10999999999994</v>
      </c>
      <c r="J759" s="19">
        <v>134.48000000000008</v>
      </c>
    </row>
    <row r="760" spans="2:10" x14ac:dyDescent="0.25">
      <c r="B760" s="28">
        <v>68</v>
      </c>
      <c r="C760" s="11" t="s">
        <v>554</v>
      </c>
      <c r="D760" s="12">
        <v>68264</v>
      </c>
      <c r="E760" s="12" t="s">
        <v>572</v>
      </c>
      <c r="F760" s="15">
        <v>48.7</v>
      </c>
      <c r="G760" s="16">
        <v>48.7</v>
      </c>
      <c r="H760" s="17">
        <f t="shared" si="11"/>
        <v>1</v>
      </c>
      <c r="I760" s="19">
        <v>10.4</v>
      </c>
      <c r="J760" s="19">
        <v>38.299999999999997</v>
      </c>
    </row>
    <row r="761" spans="2:10" x14ac:dyDescent="0.25">
      <c r="B761" s="28">
        <v>68</v>
      </c>
      <c r="C761" s="11" t="s">
        <v>554</v>
      </c>
      <c r="D761" s="12">
        <v>68266</v>
      </c>
      <c r="E761" s="12" t="s">
        <v>573</v>
      </c>
      <c r="F761" s="15">
        <v>82.85</v>
      </c>
      <c r="G761" s="16">
        <v>82.85</v>
      </c>
      <c r="H761" s="17">
        <f t="shared" si="11"/>
        <v>1</v>
      </c>
      <c r="I761" s="19">
        <v>28.3</v>
      </c>
      <c r="J761" s="19">
        <v>54.55</v>
      </c>
    </row>
    <row r="762" spans="2:10" x14ac:dyDescent="0.25">
      <c r="B762" s="28">
        <v>68</v>
      </c>
      <c r="C762" s="11" t="s">
        <v>554</v>
      </c>
      <c r="D762" s="12">
        <v>68271</v>
      </c>
      <c r="E762" s="12" t="s">
        <v>574</v>
      </c>
      <c r="F762" s="15">
        <v>108.9</v>
      </c>
      <c r="G762" s="16">
        <v>108.9</v>
      </c>
      <c r="H762" s="17">
        <f t="shared" si="11"/>
        <v>1</v>
      </c>
      <c r="I762" s="19">
        <v>35.5</v>
      </c>
      <c r="J762" s="19">
        <v>73.400000000000006</v>
      </c>
    </row>
    <row r="763" spans="2:10" x14ac:dyDescent="0.25">
      <c r="B763" s="28">
        <v>68</v>
      </c>
      <c r="C763" s="11" t="s">
        <v>554</v>
      </c>
      <c r="D763" s="12">
        <v>68276</v>
      </c>
      <c r="E763" s="12" t="s">
        <v>575</v>
      </c>
      <c r="F763" s="15">
        <v>55</v>
      </c>
      <c r="G763" s="16">
        <v>55</v>
      </c>
      <c r="H763" s="17">
        <f t="shared" si="11"/>
        <v>1</v>
      </c>
      <c r="I763" s="19">
        <v>32</v>
      </c>
      <c r="J763" s="19">
        <v>23</v>
      </c>
    </row>
    <row r="764" spans="2:10" x14ac:dyDescent="0.25">
      <c r="B764" s="28">
        <v>68</v>
      </c>
      <c r="C764" s="11" t="s">
        <v>554</v>
      </c>
      <c r="D764" s="12">
        <v>68296</v>
      </c>
      <c r="E764" s="12" t="s">
        <v>576</v>
      </c>
      <c r="F764" s="15">
        <v>30.810000000000002</v>
      </c>
      <c r="G764" s="16">
        <v>30.810000000000002</v>
      </c>
      <c r="H764" s="17">
        <f t="shared" si="11"/>
        <v>1</v>
      </c>
      <c r="I764" s="19">
        <v>24.310000000000002</v>
      </c>
      <c r="J764" s="19">
        <v>6.5</v>
      </c>
    </row>
    <row r="765" spans="2:10" x14ac:dyDescent="0.25">
      <c r="B765" s="28">
        <v>68</v>
      </c>
      <c r="C765" s="11" t="s">
        <v>554</v>
      </c>
      <c r="D765" s="12">
        <v>68298</v>
      </c>
      <c r="E765" s="12" t="s">
        <v>856</v>
      </c>
      <c r="F765" s="15">
        <v>35</v>
      </c>
      <c r="G765" s="16">
        <v>35</v>
      </c>
      <c r="H765" s="17">
        <f t="shared" si="11"/>
        <v>1</v>
      </c>
      <c r="I765" s="19">
        <v>15</v>
      </c>
      <c r="J765" s="19">
        <v>20</v>
      </c>
    </row>
    <row r="766" spans="2:10" x14ac:dyDescent="0.25">
      <c r="B766" s="28">
        <v>68</v>
      </c>
      <c r="C766" s="11" t="s">
        <v>554</v>
      </c>
      <c r="D766" s="12">
        <v>68307</v>
      </c>
      <c r="E766" s="12" t="s">
        <v>577</v>
      </c>
      <c r="F766" s="15">
        <v>184.52999999999997</v>
      </c>
      <c r="G766" s="16">
        <v>181.03</v>
      </c>
      <c r="H766" s="17">
        <f t="shared" si="11"/>
        <v>0.98103289438031771</v>
      </c>
      <c r="I766" s="19">
        <v>83.15</v>
      </c>
      <c r="J766" s="19">
        <v>97.88</v>
      </c>
    </row>
    <row r="767" spans="2:10" x14ac:dyDescent="0.25">
      <c r="B767" s="28">
        <v>68</v>
      </c>
      <c r="C767" s="11" t="s">
        <v>554</v>
      </c>
      <c r="D767" s="12">
        <v>68318</v>
      </c>
      <c r="E767" s="12" t="s">
        <v>578</v>
      </c>
      <c r="F767" s="15">
        <v>224.95000000000002</v>
      </c>
      <c r="G767" s="16">
        <v>224.95000000000002</v>
      </c>
      <c r="H767" s="17">
        <f t="shared" si="11"/>
        <v>1</v>
      </c>
      <c r="I767" s="19">
        <v>54.65</v>
      </c>
      <c r="J767" s="19">
        <v>170.3</v>
      </c>
    </row>
    <row r="768" spans="2:10" x14ac:dyDescent="0.25">
      <c r="B768" s="28">
        <v>68</v>
      </c>
      <c r="C768" s="11" t="s">
        <v>554</v>
      </c>
      <c r="D768" s="12">
        <v>68320</v>
      </c>
      <c r="E768" s="12" t="s">
        <v>54</v>
      </c>
      <c r="F768" s="15">
        <v>45.92</v>
      </c>
      <c r="G768" s="16">
        <v>45.92</v>
      </c>
      <c r="H768" s="17">
        <f t="shared" si="11"/>
        <v>1</v>
      </c>
      <c r="I768" s="19">
        <v>35.17</v>
      </c>
      <c r="J768" s="19">
        <v>10.75</v>
      </c>
    </row>
    <row r="769" spans="2:10" x14ac:dyDescent="0.25">
      <c r="B769" s="28">
        <v>68</v>
      </c>
      <c r="C769" s="11" t="s">
        <v>554</v>
      </c>
      <c r="D769" s="12">
        <v>68322</v>
      </c>
      <c r="E769" s="12" t="s">
        <v>579</v>
      </c>
      <c r="F769" s="15">
        <v>32</v>
      </c>
      <c r="G769" s="16">
        <v>32</v>
      </c>
      <c r="H769" s="17">
        <f t="shared" si="11"/>
        <v>1</v>
      </c>
      <c r="I769" s="19">
        <v>26</v>
      </c>
      <c r="J769" s="19">
        <v>6</v>
      </c>
    </row>
    <row r="770" spans="2:10" x14ac:dyDescent="0.25">
      <c r="B770" s="28">
        <v>68</v>
      </c>
      <c r="C770" s="11" t="s">
        <v>554</v>
      </c>
      <c r="D770" s="12">
        <v>68324</v>
      </c>
      <c r="E770" s="12" t="s">
        <v>857</v>
      </c>
      <c r="F770" s="15">
        <v>28.35</v>
      </c>
      <c r="G770" s="16">
        <v>28.35</v>
      </c>
      <c r="H770" s="17">
        <f t="shared" si="11"/>
        <v>1</v>
      </c>
      <c r="I770" s="19">
        <v>2.85</v>
      </c>
      <c r="J770" s="19">
        <v>25.5</v>
      </c>
    </row>
    <row r="771" spans="2:10" x14ac:dyDescent="0.25">
      <c r="B771" s="28">
        <v>68</v>
      </c>
      <c r="C771" s="11" t="s">
        <v>554</v>
      </c>
      <c r="D771" s="12">
        <v>68327</v>
      </c>
      <c r="E771" s="12" t="s">
        <v>580</v>
      </c>
      <c r="F771" s="15">
        <v>14</v>
      </c>
      <c r="G771" s="16">
        <v>14</v>
      </c>
      <c r="H771" s="17">
        <f t="shared" si="11"/>
        <v>1</v>
      </c>
      <c r="I771" s="19">
        <v>0.5</v>
      </c>
      <c r="J771" s="19">
        <v>13.5</v>
      </c>
    </row>
    <row r="772" spans="2:10" x14ac:dyDescent="0.25">
      <c r="B772" s="28">
        <v>68</v>
      </c>
      <c r="C772" s="11" t="s">
        <v>554</v>
      </c>
      <c r="D772" s="12">
        <v>68344</v>
      </c>
      <c r="E772" s="12" t="s">
        <v>581</v>
      </c>
      <c r="F772" s="15">
        <v>67.06</v>
      </c>
      <c r="G772" s="16">
        <v>67.06</v>
      </c>
      <c r="H772" s="17">
        <f t="shared" si="11"/>
        <v>1</v>
      </c>
      <c r="I772" s="19">
        <v>40.46</v>
      </c>
      <c r="J772" s="19">
        <v>26.6</v>
      </c>
    </row>
    <row r="773" spans="2:10" x14ac:dyDescent="0.25">
      <c r="B773" s="28">
        <v>68</v>
      </c>
      <c r="C773" s="11" t="s">
        <v>554</v>
      </c>
      <c r="D773" s="12">
        <v>68368</v>
      </c>
      <c r="E773" s="12" t="s">
        <v>858</v>
      </c>
      <c r="F773" s="15">
        <v>98.699999999999989</v>
      </c>
      <c r="G773" s="16">
        <v>98.699999999999989</v>
      </c>
      <c r="H773" s="17">
        <f t="shared" si="11"/>
        <v>1</v>
      </c>
      <c r="I773" s="19">
        <v>38.299999999999997</v>
      </c>
      <c r="J773" s="19">
        <v>60.399999999999991</v>
      </c>
    </row>
    <row r="774" spans="2:10" x14ac:dyDescent="0.25">
      <c r="B774" s="28">
        <v>68</v>
      </c>
      <c r="C774" s="11" t="s">
        <v>554</v>
      </c>
      <c r="D774" s="12">
        <v>68370</v>
      </c>
      <c r="E774" s="12" t="s">
        <v>582</v>
      </c>
      <c r="F774" s="15">
        <v>3.83</v>
      </c>
      <c r="G774" s="16">
        <v>3.83</v>
      </c>
      <c r="H774" s="17">
        <f t="shared" si="11"/>
        <v>1</v>
      </c>
      <c r="I774" s="19">
        <v>1.5</v>
      </c>
      <c r="J774" s="19">
        <v>2.33</v>
      </c>
    </row>
    <row r="775" spans="2:10" x14ac:dyDescent="0.25">
      <c r="B775" s="28">
        <v>68</v>
      </c>
      <c r="C775" s="11" t="s">
        <v>554</v>
      </c>
      <c r="D775" s="12">
        <v>68377</v>
      </c>
      <c r="E775" s="12" t="s">
        <v>583</v>
      </c>
      <c r="F775" s="15">
        <v>167.55</v>
      </c>
      <c r="G775" s="16">
        <v>167.55</v>
      </c>
      <c r="H775" s="17">
        <f t="shared" si="11"/>
        <v>1</v>
      </c>
      <c r="I775" s="19">
        <v>89.85</v>
      </c>
      <c r="J775" s="19">
        <v>77.7</v>
      </c>
    </row>
    <row r="776" spans="2:10" x14ac:dyDescent="0.25">
      <c r="B776" s="28">
        <v>68</v>
      </c>
      <c r="C776" s="11" t="s">
        <v>554</v>
      </c>
      <c r="D776" s="12">
        <v>68385</v>
      </c>
      <c r="E776" s="12" t="s">
        <v>584</v>
      </c>
      <c r="F776" s="15">
        <v>362</v>
      </c>
      <c r="G776" s="16">
        <v>361.5</v>
      </c>
      <c r="H776" s="17">
        <f t="shared" si="11"/>
        <v>0.99861878453038677</v>
      </c>
      <c r="I776" s="19">
        <v>275.5</v>
      </c>
      <c r="J776" s="19">
        <v>86</v>
      </c>
    </row>
    <row r="777" spans="2:10" x14ac:dyDescent="0.25">
      <c r="B777" s="28">
        <v>68</v>
      </c>
      <c r="C777" s="11" t="s">
        <v>554</v>
      </c>
      <c r="D777" s="12">
        <v>68397</v>
      </c>
      <c r="E777" s="12" t="s">
        <v>290</v>
      </c>
      <c r="F777" s="15">
        <v>61</v>
      </c>
      <c r="G777" s="16">
        <v>61</v>
      </c>
      <c r="H777" s="17">
        <f t="shared" si="11"/>
        <v>1</v>
      </c>
      <c r="I777" s="19">
        <v>43</v>
      </c>
      <c r="J777" s="19">
        <v>18</v>
      </c>
    </row>
    <row r="778" spans="2:10" x14ac:dyDescent="0.25">
      <c r="B778" s="28">
        <v>68</v>
      </c>
      <c r="C778" s="11" t="s">
        <v>554</v>
      </c>
      <c r="D778" s="12">
        <v>68406</v>
      </c>
      <c r="E778" s="12" t="s">
        <v>585</v>
      </c>
      <c r="F778" s="15">
        <v>260.62</v>
      </c>
      <c r="G778" s="16">
        <v>260.62</v>
      </c>
      <c r="H778" s="17">
        <f t="shared" si="11"/>
        <v>1</v>
      </c>
      <c r="I778" s="19">
        <v>134.82</v>
      </c>
      <c r="J778" s="19">
        <v>125.80000000000001</v>
      </c>
    </row>
    <row r="779" spans="2:10" x14ac:dyDescent="0.25">
      <c r="B779" s="28">
        <v>68</v>
      </c>
      <c r="C779" s="11" t="s">
        <v>554</v>
      </c>
      <c r="D779" s="12">
        <v>68418</v>
      </c>
      <c r="E779" s="12" t="s">
        <v>586</v>
      </c>
      <c r="F779" s="15">
        <v>45.67</v>
      </c>
      <c r="G779" s="16">
        <v>45.67</v>
      </c>
      <c r="H779" s="17">
        <f t="shared" si="11"/>
        <v>1</v>
      </c>
      <c r="I779" s="19">
        <v>7.25</v>
      </c>
      <c r="J779" s="19">
        <v>38.42</v>
      </c>
    </row>
    <row r="780" spans="2:10" x14ac:dyDescent="0.25">
      <c r="B780" s="28">
        <v>68</v>
      </c>
      <c r="C780" s="11" t="s">
        <v>554</v>
      </c>
      <c r="D780" s="12">
        <v>68425</v>
      </c>
      <c r="E780" s="12" t="s">
        <v>587</v>
      </c>
      <c r="F780" s="15">
        <v>32.9</v>
      </c>
      <c r="G780" s="16">
        <v>32.9</v>
      </c>
      <c r="H780" s="17">
        <f t="shared" si="11"/>
        <v>1</v>
      </c>
      <c r="I780" s="19">
        <v>8.1900000000000013</v>
      </c>
      <c r="J780" s="19">
        <v>24.71</v>
      </c>
    </row>
    <row r="781" spans="2:10" x14ac:dyDescent="0.25">
      <c r="B781" s="28">
        <v>68</v>
      </c>
      <c r="C781" s="11" t="s">
        <v>554</v>
      </c>
      <c r="D781" s="12">
        <v>68432</v>
      </c>
      <c r="E781" s="12" t="s">
        <v>588</v>
      </c>
      <c r="F781" s="15">
        <v>88.01</v>
      </c>
      <c r="G781" s="16">
        <v>87.01</v>
      </c>
      <c r="H781" s="17">
        <f t="shared" ref="H781:H844" si="12">+IFERROR(G781/F781,0)</f>
        <v>0.9886376548119532</v>
      </c>
      <c r="I781" s="19">
        <v>29.2</v>
      </c>
      <c r="J781" s="19">
        <v>57.809999999999995</v>
      </c>
    </row>
    <row r="782" spans="2:10" x14ac:dyDescent="0.25">
      <c r="B782" s="28">
        <v>68</v>
      </c>
      <c r="C782" s="11" t="s">
        <v>554</v>
      </c>
      <c r="D782" s="12">
        <v>68444</v>
      </c>
      <c r="E782" s="12" t="s">
        <v>589</v>
      </c>
      <c r="F782" s="15">
        <v>157.42000000000002</v>
      </c>
      <c r="G782" s="16">
        <v>156.42000000000002</v>
      </c>
      <c r="H782" s="17">
        <f t="shared" si="12"/>
        <v>0.99364756701816792</v>
      </c>
      <c r="I782" s="19">
        <v>58.3</v>
      </c>
      <c r="J782" s="19">
        <v>98.12</v>
      </c>
    </row>
    <row r="783" spans="2:10" x14ac:dyDescent="0.25">
      <c r="B783" s="28">
        <v>68</v>
      </c>
      <c r="C783" s="11" t="s">
        <v>554</v>
      </c>
      <c r="D783" s="12">
        <v>68464</v>
      </c>
      <c r="E783" s="12" t="s">
        <v>590</v>
      </c>
      <c r="F783" s="15">
        <v>51.5</v>
      </c>
      <c r="G783" s="16">
        <v>51.5</v>
      </c>
      <c r="H783" s="17">
        <f t="shared" si="12"/>
        <v>1</v>
      </c>
      <c r="I783" s="19">
        <v>12.5</v>
      </c>
      <c r="J783" s="19">
        <v>39</v>
      </c>
    </row>
    <row r="784" spans="2:10" x14ac:dyDescent="0.25">
      <c r="B784" s="28">
        <v>68</v>
      </c>
      <c r="C784" s="11" t="s">
        <v>554</v>
      </c>
      <c r="D784" s="12">
        <v>68468</v>
      </c>
      <c r="E784" s="12" t="s">
        <v>591</v>
      </c>
      <c r="F784" s="15">
        <v>61.96</v>
      </c>
      <c r="G784" s="16">
        <v>61.96</v>
      </c>
      <c r="H784" s="17">
        <f t="shared" si="12"/>
        <v>1</v>
      </c>
      <c r="I784" s="19">
        <v>15.21</v>
      </c>
      <c r="J784" s="19">
        <v>46.75</v>
      </c>
    </row>
    <row r="785" spans="2:10" x14ac:dyDescent="0.25">
      <c r="B785" s="28">
        <v>68</v>
      </c>
      <c r="C785" s="11" t="s">
        <v>554</v>
      </c>
      <c r="D785" s="12">
        <v>68498</v>
      </c>
      <c r="E785" s="12" t="s">
        <v>592</v>
      </c>
      <c r="F785" s="15">
        <v>57.9</v>
      </c>
      <c r="G785" s="16">
        <v>57.9</v>
      </c>
      <c r="H785" s="17">
        <f t="shared" si="12"/>
        <v>1</v>
      </c>
      <c r="I785" s="19">
        <v>12.8</v>
      </c>
      <c r="J785" s="19">
        <v>45.1</v>
      </c>
    </row>
    <row r="786" spans="2:10" x14ac:dyDescent="0.25">
      <c r="B786" s="28">
        <v>68</v>
      </c>
      <c r="C786" s="11" t="s">
        <v>554</v>
      </c>
      <c r="D786" s="12">
        <v>68500</v>
      </c>
      <c r="E786" s="12" t="s">
        <v>593</v>
      </c>
      <c r="F786" s="15">
        <v>113.05000000000001</v>
      </c>
      <c r="G786" s="16">
        <v>112.05000000000001</v>
      </c>
      <c r="H786" s="17">
        <f t="shared" si="12"/>
        <v>0.99115435647943384</v>
      </c>
      <c r="I786" s="19">
        <v>47.650000000000006</v>
      </c>
      <c r="J786" s="19">
        <v>64.400000000000006</v>
      </c>
    </row>
    <row r="787" spans="2:10" x14ac:dyDescent="0.25">
      <c r="B787" s="28">
        <v>68</v>
      </c>
      <c r="C787" s="11" t="s">
        <v>554</v>
      </c>
      <c r="D787" s="12">
        <v>68502</v>
      </c>
      <c r="E787" s="12" t="s">
        <v>594</v>
      </c>
      <c r="F787" s="15">
        <v>0.6</v>
      </c>
      <c r="G787" s="16">
        <v>0.6</v>
      </c>
      <c r="H787" s="17">
        <f t="shared" si="12"/>
        <v>1</v>
      </c>
      <c r="I787" s="19">
        <v>0.6</v>
      </c>
      <c r="J787" s="19">
        <v>0</v>
      </c>
    </row>
    <row r="788" spans="2:10" x14ac:dyDescent="0.25">
      <c r="B788" s="28">
        <v>68</v>
      </c>
      <c r="C788" s="11" t="s">
        <v>554</v>
      </c>
      <c r="D788" s="12">
        <v>68522</v>
      </c>
      <c r="E788" s="12" t="s">
        <v>859</v>
      </c>
      <c r="F788" s="15">
        <v>11</v>
      </c>
      <c r="G788" s="16">
        <v>11</v>
      </c>
      <c r="H788" s="17">
        <f t="shared" si="12"/>
        <v>1</v>
      </c>
      <c r="I788" s="19">
        <v>10</v>
      </c>
      <c r="J788" s="19">
        <v>1</v>
      </c>
    </row>
    <row r="789" spans="2:10" x14ac:dyDescent="0.25">
      <c r="B789" s="28">
        <v>68</v>
      </c>
      <c r="C789" s="11" t="s">
        <v>554</v>
      </c>
      <c r="D789" s="12">
        <v>68524</v>
      </c>
      <c r="E789" s="12" t="s">
        <v>595</v>
      </c>
      <c r="F789" s="15">
        <v>72.150000000000006</v>
      </c>
      <c r="G789" s="16">
        <v>72.150000000000006</v>
      </c>
      <c r="H789" s="17">
        <f t="shared" si="12"/>
        <v>1</v>
      </c>
      <c r="I789" s="19">
        <v>32.32</v>
      </c>
      <c r="J789" s="19">
        <v>39.83</v>
      </c>
    </row>
    <row r="790" spans="2:10" x14ac:dyDescent="0.25">
      <c r="B790" s="28">
        <v>68</v>
      </c>
      <c r="C790" s="11" t="s">
        <v>554</v>
      </c>
      <c r="D790" s="12">
        <v>68533</v>
      </c>
      <c r="E790" s="12" t="s">
        <v>596</v>
      </c>
      <c r="F790" s="15">
        <v>71.789999999999992</v>
      </c>
      <c r="G790" s="16">
        <v>68.789999999999992</v>
      </c>
      <c r="H790" s="17">
        <f t="shared" si="12"/>
        <v>0.95821145006268282</v>
      </c>
      <c r="I790" s="19">
        <v>27.3</v>
      </c>
      <c r="J790" s="19">
        <v>41.49</v>
      </c>
    </row>
    <row r="791" spans="2:10" x14ac:dyDescent="0.25">
      <c r="B791" s="28">
        <v>68</v>
      </c>
      <c r="C791" s="11" t="s">
        <v>554</v>
      </c>
      <c r="D791" s="12">
        <v>68547</v>
      </c>
      <c r="E791" s="12" t="s">
        <v>597</v>
      </c>
      <c r="F791" s="15">
        <v>64.099999999999994</v>
      </c>
      <c r="G791" s="16">
        <v>62.099999999999994</v>
      </c>
      <c r="H791" s="17">
        <f t="shared" si="12"/>
        <v>0.96879875195007803</v>
      </c>
      <c r="I791" s="19">
        <v>34.6</v>
      </c>
      <c r="J791" s="19">
        <v>27.5</v>
      </c>
    </row>
    <row r="792" spans="2:10" x14ac:dyDescent="0.25">
      <c r="B792" s="28">
        <v>68</v>
      </c>
      <c r="C792" s="11" t="s">
        <v>554</v>
      </c>
      <c r="D792" s="12">
        <v>68549</v>
      </c>
      <c r="E792" s="12" t="s">
        <v>598</v>
      </c>
      <c r="F792" s="15">
        <v>28.3</v>
      </c>
      <c r="G792" s="16">
        <v>28.3</v>
      </c>
      <c r="H792" s="17">
        <f t="shared" si="12"/>
        <v>1</v>
      </c>
      <c r="I792" s="19">
        <v>15.3</v>
      </c>
      <c r="J792" s="19">
        <v>13</v>
      </c>
    </row>
    <row r="793" spans="2:10" x14ac:dyDescent="0.25">
      <c r="B793" s="28">
        <v>68</v>
      </c>
      <c r="C793" s="11" t="s">
        <v>554</v>
      </c>
      <c r="D793" s="12">
        <v>68572</v>
      </c>
      <c r="E793" s="12" t="s">
        <v>860</v>
      </c>
      <c r="F793" s="15">
        <v>79</v>
      </c>
      <c r="G793" s="16">
        <v>79</v>
      </c>
      <c r="H793" s="17">
        <f t="shared" si="12"/>
        <v>1</v>
      </c>
      <c r="I793" s="19">
        <v>41.5</v>
      </c>
      <c r="J793" s="19">
        <v>37.5</v>
      </c>
    </row>
    <row r="794" spans="2:10" x14ac:dyDescent="0.25">
      <c r="B794" s="28">
        <v>68</v>
      </c>
      <c r="C794" s="11" t="s">
        <v>554</v>
      </c>
      <c r="D794" s="12">
        <v>68573</v>
      </c>
      <c r="E794" s="12" t="s">
        <v>861</v>
      </c>
      <c r="F794" s="15">
        <v>60.49</v>
      </c>
      <c r="G794" s="16">
        <v>60.49</v>
      </c>
      <c r="H794" s="17">
        <f t="shared" si="12"/>
        <v>1</v>
      </c>
      <c r="I794" s="19">
        <v>7</v>
      </c>
      <c r="J794" s="19">
        <v>53.49</v>
      </c>
    </row>
    <row r="795" spans="2:10" x14ac:dyDescent="0.25">
      <c r="B795" s="28">
        <v>68</v>
      </c>
      <c r="C795" s="11" t="s">
        <v>554</v>
      </c>
      <c r="D795" s="12">
        <v>68575</v>
      </c>
      <c r="E795" s="12" t="s">
        <v>599</v>
      </c>
      <c r="F795" s="15">
        <v>389.65999999999997</v>
      </c>
      <c r="G795" s="16">
        <v>389.65999999999997</v>
      </c>
      <c r="H795" s="17">
        <f t="shared" si="12"/>
        <v>1</v>
      </c>
      <c r="I795" s="19">
        <v>84.5</v>
      </c>
      <c r="J795" s="19">
        <v>305.15999999999997</v>
      </c>
    </row>
    <row r="796" spans="2:10" x14ac:dyDescent="0.25">
      <c r="B796" s="28">
        <v>68</v>
      </c>
      <c r="C796" s="11" t="s">
        <v>554</v>
      </c>
      <c r="D796" s="12">
        <v>68615</v>
      </c>
      <c r="E796" s="12" t="s">
        <v>67</v>
      </c>
      <c r="F796" s="15">
        <v>1026.7499999999998</v>
      </c>
      <c r="G796" s="16">
        <v>1026.7499999999998</v>
      </c>
      <c r="H796" s="17">
        <f t="shared" si="12"/>
        <v>1</v>
      </c>
      <c r="I796" s="19">
        <v>524.00000000000011</v>
      </c>
      <c r="J796" s="19">
        <v>502.74999999999994</v>
      </c>
    </row>
    <row r="797" spans="2:10" x14ac:dyDescent="0.25">
      <c r="B797" s="28">
        <v>68</v>
      </c>
      <c r="C797" s="11" t="s">
        <v>554</v>
      </c>
      <c r="D797" s="12">
        <v>68655</v>
      </c>
      <c r="E797" s="12" t="s">
        <v>600</v>
      </c>
      <c r="F797" s="15">
        <v>422.7</v>
      </c>
      <c r="G797" s="16">
        <v>421.7</v>
      </c>
      <c r="H797" s="17">
        <f t="shared" si="12"/>
        <v>0.99763425597350364</v>
      </c>
      <c r="I797" s="19">
        <v>184.7</v>
      </c>
      <c r="J797" s="19">
        <v>237</v>
      </c>
    </row>
    <row r="798" spans="2:10" x14ac:dyDescent="0.25">
      <c r="B798" s="28">
        <v>68</v>
      </c>
      <c r="C798" s="11" t="s">
        <v>554</v>
      </c>
      <c r="D798" s="12">
        <v>68669</v>
      </c>
      <c r="E798" s="12" t="s">
        <v>601</v>
      </c>
      <c r="F798" s="15">
        <v>93.1</v>
      </c>
      <c r="G798" s="16">
        <v>93.1</v>
      </c>
      <c r="H798" s="17">
        <f t="shared" si="12"/>
        <v>1</v>
      </c>
      <c r="I798" s="19">
        <v>27.7</v>
      </c>
      <c r="J798" s="19">
        <v>65.400000000000006</v>
      </c>
    </row>
    <row r="799" spans="2:10" x14ac:dyDescent="0.25">
      <c r="B799" s="28">
        <v>68</v>
      </c>
      <c r="C799" s="11" t="s">
        <v>554</v>
      </c>
      <c r="D799" s="12">
        <v>68673</v>
      </c>
      <c r="E799" s="12" t="s">
        <v>862</v>
      </c>
      <c r="F799" s="15">
        <v>11.7</v>
      </c>
      <c r="G799" s="16">
        <v>11.7</v>
      </c>
      <c r="H799" s="17">
        <f t="shared" si="12"/>
        <v>1</v>
      </c>
      <c r="I799" s="19">
        <v>0</v>
      </c>
      <c r="J799" s="19">
        <v>11.7</v>
      </c>
    </row>
    <row r="800" spans="2:10" x14ac:dyDescent="0.25">
      <c r="B800" s="28">
        <v>68</v>
      </c>
      <c r="C800" s="11" t="s">
        <v>554</v>
      </c>
      <c r="D800" s="12">
        <v>68679</v>
      </c>
      <c r="E800" s="12" t="s">
        <v>602</v>
      </c>
      <c r="F800" s="15">
        <v>35.010000000000005</v>
      </c>
      <c r="G800" s="16">
        <v>35.010000000000005</v>
      </c>
      <c r="H800" s="17">
        <f t="shared" si="12"/>
        <v>1</v>
      </c>
      <c r="I800" s="19">
        <v>10.5</v>
      </c>
      <c r="J800" s="19">
        <v>24.509999999999998</v>
      </c>
    </row>
    <row r="801" spans="2:10" x14ac:dyDescent="0.25">
      <c r="B801" s="28">
        <v>68</v>
      </c>
      <c r="C801" s="11" t="s">
        <v>554</v>
      </c>
      <c r="D801" s="12">
        <v>68682</v>
      </c>
      <c r="E801" s="12" t="s">
        <v>863</v>
      </c>
      <c r="F801" s="15">
        <v>3</v>
      </c>
      <c r="G801" s="16">
        <v>3</v>
      </c>
      <c r="H801" s="17">
        <f t="shared" si="12"/>
        <v>1</v>
      </c>
      <c r="I801" s="19">
        <v>1.5</v>
      </c>
      <c r="J801" s="19">
        <v>1.5</v>
      </c>
    </row>
    <row r="802" spans="2:10" x14ac:dyDescent="0.25">
      <c r="B802" s="28">
        <v>68</v>
      </c>
      <c r="C802" s="11" t="s">
        <v>554</v>
      </c>
      <c r="D802" s="12">
        <v>68684</v>
      </c>
      <c r="E802" s="12" t="s">
        <v>603</v>
      </c>
      <c r="F802" s="15">
        <v>75.05</v>
      </c>
      <c r="G802" s="16">
        <v>75.05</v>
      </c>
      <c r="H802" s="17">
        <f t="shared" si="12"/>
        <v>1</v>
      </c>
      <c r="I802" s="19">
        <v>22.1</v>
      </c>
      <c r="J802" s="19">
        <v>52.95</v>
      </c>
    </row>
    <row r="803" spans="2:10" x14ac:dyDescent="0.25">
      <c r="B803" s="28">
        <v>68</v>
      </c>
      <c r="C803" s="11" t="s">
        <v>554</v>
      </c>
      <c r="D803" s="12">
        <v>68686</v>
      </c>
      <c r="E803" s="12" t="s">
        <v>604</v>
      </c>
      <c r="F803" s="15">
        <v>35.65</v>
      </c>
      <c r="G803" s="16">
        <v>35.65</v>
      </c>
      <c r="H803" s="17">
        <f t="shared" si="12"/>
        <v>1</v>
      </c>
      <c r="I803" s="19">
        <v>10</v>
      </c>
      <c r="J803" s="19">
        <v>25.65</v>
      </c>
    </row>
    <row r="804" spans="2:10" x14ac:dyDescent="0.25">
      <c r="B804" s="28">
        <v>68</v>
      </c>
      <c r="C804" s="11" t="s">
        <v>554</v>
      </c>
      <c r="D804" s="12">
        <v>68689</v>
      </c>
      <c r="E804" s="12" t="s">
        <v>605</v>
      </c>
      <c r="F804" s="15">
        <v>637.1</v>
      </c>
      <c r="G804" s="16">
        <v>637.1</v>
      </c>
      <c r="H804" s="17">
        <f t="shared" si="12"/>
        <v>1</v>
      </c>
      <c r="I804" s="19">
        <v>500.7</v>
      </c>
      <c r="J804" s="19">
        <v>136.39999999999998</v>
      </c>
    </row>
    <row r="805" spans="2:10" x14ac:dyDescent="0.25">
      <c r="B805" s="28">
        <v>68</v>
      </c>
      <c r="C805" s="11" t="s">
        <v>554</v>
      </c>
      <c r="D805" s="12">
        <v>68705</v>
      </c>
      <c r="E805" s="12" t="s">
        <v>507</v>
      </c>
      <c r="F805" s="15">
        <v>26.04</v>
      </c>
      <c r="G805" s="16">
        <v>26.04</v>
      </c>
      <c r="H805" s="17">
        <f t="shared" si="12"/>
        <v>1</v>
      </c>
      <c r="I805" s="19">
        <v>5.7</v>
      </c>
      <c r="J805" s="19">
        <v>20.34</v>
      </c>
    </row>
    <row r="806" spans="2:10" x14ac:dyDescent="0.25">
      <c r="B806" s="28">
        <v>68</v>
      </c>
      <c r="C806" s="11" t="s">
        <v>554</v>
      </c>
      <c r="D806" s="12">
        <v>68720</v>
      </c>
      <c r="E806" s="12" t="s">
        <v>606</v>
      </c>
      <c r="F806" s="15">
        <v>87.5</v>
      </c>
      <c r="G806" s="16">
        <v>87.5</v>
      </c>
      <c r="H806" s="17">
        <f t="shared" si="12"/>
        <v>1</v>
      </c>
      <c r="I806" s="19">
        <v>85.5</v>
      </c>
      <c r="J806" s="19">
        <v>2</v>
      </c>
    </row>
    <row r="807" spans="2:10" x14ac:dyDescent="0.25">
      <c r="B807" s="28">
        <v>68</v>
      </c>
      <c r="C807" s="11" t="s">
        <v>554</v>
      </c>
      <c r="D807" s="12">
        <v>68745</v>
      </c>
      <c r="E807" s="12" t="s">
        <v>607</v>
      </c>
      <c r="F807" s="15">
        <v>146.53</v>
      </c>
      <c r="G807" s="16">
        <v>144.53</v>
      </c>
      <c r="H807" s="17">
        <f t="shared" si="12"/>
        <v>0.98635091790077112</v>
      </c>
      <c r="I807" s="19">
        <v>102.5</v>
      </c>
      <c r="J807" s="19">
        <v>42.03</v>
      </c>
    </row>
    <row r="808" spans="2:10" x14ac:dyDescent="0.25">
      <c r="B808" s="28">
        <v>68</v>
      </c>
      <c r="C808" s="11" t="s">
        <v>554</v>
      </c>
      <c r="D808" s="12">
        <v>68755</v>
      </c>
      <c r="E808" s="12" t="s">
        <v>608</v>
      </c>
      <c r="F808" s="15">
        <v>130.6</v>
      </c>
      <c r="G808" s="16">
        <v>129.1</v>
      </c>
      <c r="H808" s="17">
        <f t="shared" si="12"/>
        <v>0.98851454823889739</v>
      </c>
      <c r="I808" s="19">
        <v>47.02</v>
      </c>
      <c r="J808" s="19">
        <v>82.079999999999984</v>
      </c>
    </row>
    <row r="809" spans="2:10" x14ac:dyDescent="0.25">
      <c r="B809" s="28">
        <v>68</v>
      </c>
      <c r="C809" s="11" t="s">
        <v>554</v>
      </c>
      <c r="D809" s="12">
        <v>68770</v>
      </c>
      <c r="E809" s="12" t="s">
        <v>864</v>
      </c>
      <c r="F809" s="15">
        <v>119.9</v>
      </c>
      <c r="G809" s="16">
        <v>119.9</v>
      </c>
      <c r="H809" s="17">
        <f t="shared" si="12"/>
        <v>1</v>
      </c>
      <c r="I809" s="19">
        <v>52.5</v>
      </c>
      <c r="J809" s="19">
        <v>67.400000000000006</v>
      </c>
    </row>
    <row r="810" spans="2:10" x14ac:dyDescent="0.25">
      <c r="B810" s="28">
        <v>68</v>
      </c>
      <c r="C810" s="11" t="s">
        <v>554</v>
      </c>
      <c r="D810" s="12">
        <v>68773</v>
      </c>
      <c r="E810" s="12" t="s">
        <v>269</v>
      </c>
      <c r="F810" s="15">
        <v>162.69999999999999</v>
      </c>
      <c r="G810" s="16">
        <v>162.69999999999999</v>
      </c>
      <c r="H810" s="17">
        <f t="shared" si="12"/>
        <v>1</v>
      </c>
      <c r="I810" s="19">
        <v>90.6</v>
      </c>
      <c r="J810" s="19">
        <v>72.100000000000009</v>
      </c>
    </row>
    <row r="811" spans="2:10" x14ac:dyDescent="0.25">
      <c r="B811" s="28">
        <v>68</v>
      </c>
      <c r="C811" s="11" t="s">
        <v>554</v>
      </c>
      <c r="D811" s="12">
        <v>68780</v>
      </c>
      <c r="E811" s="12" t="s">
        <v>609</v>
      </c>
      <c r="F811" s="15">
        <v>43.12</v>
      </c>
      <c r="G811" s="16">
        <v>43.12</v>
      </c>
      <c r="H811" s="17">
        <f t="shared" si="12"/>
        <v>1</v>
      </c>
      <c r="I811" s="19">
        <v>8.52</v>
      </c>
      <c r="J811" s="19">
        <v>34.6</v>
      </c>
    </row>
    <row r="812" spans="2:10" x14ac:dyDescent="0.25">
      <c r="B812" s="28">
        <v>68</v>
      </c>
      <c r="C812" s="11" t="s">
        <v>554</v>
      </c>
      <c r="D812" s="12">
        <v>68820</v>
      </c>
      <c r="E812" s="12" t="s">
        <v>610</v>
      </c>
      <c r="F812" s="15">
        <v>329.0200000000001</v>
      </c>
      <c r="G812" s="16">
        <v>328.0200000000001</v>
      </c>
      <c r="H812" s="17">
        <f t="shared" si="12"/>
        <v>0.99696067108382469</v>
      </c>
      <c r="I812" s="19">
        <v>126.37999999999998</v>
      </c>
      <c r="J812" s="19">
        <v>201.64</v>
      </c>
    </row>
    <row r="813" spans="2:10" x14ac:dyDescent="0.25">
      <c r="B813" s="28">
        <v>68</v>
      </c>
      <c r="C813" s="11" t="s">
        <v>554</v>
      </c>
      <c r="D813" s="12">
        <v>68855</v>
      </c>
      <c r="E813" s="12" t="s">
        <v>611</v>
      </c>
      <c r="F813" s="15">
        <v>35</v>
      </c>
      <c r="G813" s="16">
        <v>35</v>
      </c>
      <c r="H813" s="17">
        <f t="shared" si="12"/>
        <v>1</v>
      </c>
      <c r="I813" s="19">
        <v>6</v>
      </c>
      <c r="J813" s="19">
        <v>29</v>
      </c>
    </row>
    <row r="814" spans="2:10" x14ac:dyDescent="0.25">
      <c r="B814" s="28">
        <v>68</v>
      </c>
      <c r="C814" s="11" t="s">
        <v>554</v>
      </c>
      <c r="D814" s="12">
        <v>68861</v>
      </c>
      <c r="E814" s="12" t="s">
        <v>612</v>
      </c>
      <c r="F814" s="15">
        <v>127</v>
      </c>
      <c r="G814" s="16">
        <v>126</v>
      </c>
      <c r="H814" s="17">
        <f t="shared" si="12"/>
        <v>0.99212598425196852</v>
      </c>
      <c r="I814" s="19">
        <v>85.5</v>
      </c>
      <c r="J814" s="19">
        <v>40.5</v>
      </c>
    </row>
    <row r="815" spans="2:10" x14ac:dyDescent="0.25">
      <c r="B815" s="28">
        <v>68</v>
      </c>
      <c r="C815" s="11" t="s">
        <v>554</v>
      </c>
      <c r="D815" s="12">
        <v>68867</v>
      </c>
      <c r="E815" s="12" t="s">
        <v>865</v>
      </c>
      <c r="F815" s="15">
        <v>15.7</v>
      </c>
      <c r="G815" s="16">
        <v>15.7</v>
      </c>
      <c r="H815" s="17">
        <f t="shared" si="12"/>
        <v>1</v>
      </c>
      <c r="I815" s="19">
        <v>8.6999999999999993</v>
      </c>
      <c r="J815" s="19">
        <v>7</v>
      </c>
    </row>
    <row r="816" spans="2:10" x14ac:dyDescent="0.25">
      <c r="B816" s="28">
        <v>68</v>
      </c>
      <c r="C816" s="11" t="s">
        <v>554</v>
      </c>
      <c r="D816" s="12">
        <v>68872</v>
      </c>
      <c r="E816" s="12" t="s">
        <v>136</v>
      </c>
      <c r="F816" s="15">
        <v>5.5</v>
      </c>
      <c r="G816" s="16">
        <v>5.5</v>
      </c>
      <c r="H816" s="17">
        <f t="shared" si="12"/>
        <v>1</v>
      </c>
      <c r="I816" s="19">
        <v>1</v>
      </c>
      <c r="J816" s="19">
        <v>4.5</v>
      </c>
    </row>
    <row r="817" spans="2:10" x14ac:dyDescent="0.25">
      <c r="B817" s="28">
        <v>68</v>
      </c>
      <c r="C817" s="11" t="s">
        <v>554</v>
      </c>
      <c r="D817" s="12">
        <v>68895</v>
      </c>
      <c r="E817" s="12" t="s">
        <v>613</v>
      </c>
      <c r="F817" s="15">
        <v>37.299999999999997</v>
      </c>
      <c r="G817" s="16">
        <v>37.299999999999997</v>
      </c>
      <c r="H817" s="17">
        <f t="shared" si="12"/>
        <v>1</v>
      </c>
      <c r="I817" s="19">
        <v>18.899999999999999</v>
      </c>
      <c r="J817" s="19">
        <v>18.399999999999999</v>
      </c>
    </row>
    <row r="818" spans="2:10" x14ac:dyDescent="0.25">
      <c r="B818" s="28">
        <v>70</v>
      </c>
      <c r="C818" s="11" t="s">
        <v>269</v>
      </c>
      <c r="D818" s="12">
        <v>70001</v>
      </c>
      <c r="E818" s="12" t="s">
        <v>614</v>
      </c>
      <c r="F818" s="15">
        <v>96.9</v>
      </c>
      <c r="G818" s="16">
        <v>96.9</v>
      </c>
      <c r="H818" s="17">
        <f t="shared" si="12"/>
        <v>1</v>
      </c>
      <c r="I818" s="19">
        <v>32.9</v>
      </c>
      <c r="J818" s="19">
        <v>64</v>
      </c>
    </row>
    <row r="819" spans="2:10" x14ac:dyDescent="0.25">
      <c r="B819" s="28">
        <v>70</v>
      </c>
      <c r="C819" s="11" t="s">
        <v>269</v>
      </c>
      <c r="D819" s="12">
        <v>70110</v>
      </c>
      <c r="E819" s="12" t="s">
        <v>295</v>
      </c>
      <c r="F819" s="15">
        <v>8.6</v>
      </c>
      <c r="G819" s="16">
        <v>8.6</v>
      </c>
      <c r="H819" s="17">
        <f t="shared" si="12"/>
        <v>1</v>
      </c>
      <c r="I819" s="19">
        <v>3</v>
      </c>
      <c r="J819" s="19">
        <v>5.6</v>
      </c>
    </row>
    <row r="820" spans="2:10" x14ac:dyDescent="0.25">
      <c r="B820" s="28">
        <v>70</v>
      </c>
      <c r="C820" s="11" t="s">
        <v>269</v>
      </c>
      <c r="D820" s="12">
        <v>70124</v>
      </c>
      <c r="E820" s="12" t="s">
        <v>615</v>
      </c>
      <c r="F820" s="15">
        <v>63.400000000000006</v>
      </c>
      <c r="G820" s="16">
        <v>63.400000000000006</v>
      </c>
      <c r="H820" s="17">
        <f t="shared" si="12"/>
        <v>1</v>
      </c>
      <c r="I820" s="19">
        <v>52.9</v>
      </c>
      <c r="J820" s="19">
        <v>10.5</v>
      </c>
    </row>
    <row r="821" spans="2:10" x14ac:dyDescent="0.25">
      <c r="B821" s="28">
        <v>70</v>
      </c>
      <c r="C821" s="11" t="s">
        <v>269</v>
      </c>
      <c r="D821" s="12">
        <v>70204</v>
      </c>
      <c r="E821" s="12" t="s">
        <v>616</v>
      </c>
      <c r="F821" s="15">
        <v>35.65</v>
      </c>
      <c r="G821" s="16">
        <v>35.65</v>
      </c>
      <c r="H821" s="17">
        <f t="shared" si="12"/>
        <v>1</v>
      </c>
      <c r="I821" s="19">
        <v>3</v>
      </c>
      <c r="J821" s="19">
        <v>32.65</v>
      </c>
    </row>
    <row r="822" spans="2:10" x14ac:dyDescent="0.25">
      <c r="B822" s="28">
        <v>70</v>
      </c>
      <c r="C822" s="11" t="s">
        <v>269</v>
      </c>
      <c r="D822" s="12">
        <v>70215</v>
      </c>
      <c r="E822" s="12" t="s">
        <v>617</v>
      </c>
      <c r="F822" s="15">
        <v>243.9</v>
      </c>
      <c r="G822" s="16">
        <v>243.9</v>
      </c>
      <c r="H822" s="17">
        <f t="shared" si="12"/>
        <v>1</v>
      </c>
      <c r="I822" s="19">
        <v>101.4</v>
      </c>
      <c r="J822" s="19">
        <v>142.5</v>
      </c>
    </row>
    <row r="823" spans="2:10" x14ac:dyDescent="0.25">
      <c r="B823" s="28">
        <v>70</v>
      </c>
      <c r="C823" s="11" t="s">
        <v>269</v>
      </c>
      <c r="D823" s="12">
        <v>70221</v>
      </c>
      <c r="E823" s="12" t="s">
        <v>618</v>
      </c>
      <c r="F823" s="15">
        <v>55</v>
      </c>
      <c r="G823" s="16">
        <v>55</v>
      </c>
      <c r="H823" s="17">
        <f t="shared" si="12"/>
        <v>1</v>
      </c>
      <c r="I823" s="19">
        <v>20</v>
      </c>
      <c r="J823" s="19">
        <v>35</v>
      </c>
    </row>
    <row r="824" spans="2:10" x14ac:dyDescent="0.25">
      <c r="B824" s="28">
        <v>70</v>
      </c>
      <c r="C824" s="11" t="s">
        <v>269</v>
      </c>
      <c r="D824" s="12">
        <v>70230</v>
      </c>
      <c r="E824" s="12" t="s">
        <v>619</v>
      </c>
      <c r="F824" s="15">
        <v>136.69999999999999</v>
      </c>
      <c r="G824" s="16">
        <v>136.69999999999999</v>
      </c>
      <c r="H824" s="17">
        <f t="shared" si="12"/>
        <v>1</v>
      </c>
      <c r="I824" s="19">
        <v>44.9</v>
      </c>
      <c r="J824" s="19">
        <v>91.800000000000011</v>
      </c>
    </row>
    <row r="825" spans="2:10" x14ac:dyDescent="0.25">
      <c r="B825" s="28">
        <v>70</v>
      </c>
      <c r="C825" s="11" t="s">
        <v>269</v>
      </c>
      <c r="D825" s="12">
        <v>70233</v>
      </c>
      <c r="E825" s="12" t="s">
        <v>866</v>
      </c>
      <c r="F825" s="15">
        <v>27.25</v>
      </c>
      <c r="G825" s="16">
        <v>27.25</v>
      </c>
      <c r="H825" s="17">
        <f t="shared" si="12"/>
        <v>1</v>
      </c>
      <c r="I825" s="19">
        <v>4.5</v>
      </c>
      <c r="J825" s="19">
        <v>22.75</v>
      </c>
    </row>
    <row r="826" spans="2:10" x14ac:dyDescent="0.25">
      <c r="B826" s="28">
        <v>70</v>
      </c>
      <c r="C826" s="11" t="s">
        <v>269</v>
      </c>
      <c r="D826" s="12">
        <v>70235</v>
      </c>
      <c r="E826" s="12" t="s">
        <v>620</v>
      </c>
      <c r="F826" s="15">
        <v>27</v>
      </c>
      <c r="G826" s="16">
        <v>27</v>
      </c>
      <c r="H826" s="17">
        <f t="shared" si="12"/>
        <v>1</v>
      </c>
      <c r="I826" s="19">
        <v>2</v>
      </c>
      <c r="J826" s="19">
        <v>25</v>
      </c>
    </row>
    <row r="827" spans="2:10" x14ac:dyDescent="0.25">
      <c r="B827" s="28">
        <v>70</v>
      </c>
      <c r="C827" s="11" t="s">
        <v>269</v>
      </c>
      <c r="D827" s="12">
        <v>70265</v>
      </c>
      <c r="E827" s="12" t="s">
        <v>621</v>
      </c>
      <c r="F827" s="15">
        <v>528.5</v>
      </c>
      <c r="G827" s="16">
        <v>527.5</v>
      </c>
      <c r="H827" s="17">
        <f t="shared" si="12"/>
        <v>0.99810785241248823</v>
      </c>
      <c r="I827" s="19">
        <v>200.5</v>
      </c>
      <c r="J827" s="19">
        <v>327</v>
      </c>
    </row>
    <row r="828" spans="2:10" x14ac:dyDescent="0.25">
      <c r="B828" s="28">
        <v>70</v>
      </c>
      <c r="C828" s="11" t="s">
        <v>269</v>
      </c>
      <c r="D828" s="12">
        <v>70400</v>
      </c>
      <c r="E828" s="12" t="s">
        <v>493</v>
      </c>
      <c r="F828" s="15">
        <v>63</v>
      </c>
      <c r="G828" s="16">
        <v>63</v>
      </c>
      <c r="H828" s="17">
        <f t="shared" si="12"/>
        <v>1</v>
      </c>
      <c r="I828" s="19">
        <v>57</v>
      </c>
      <c r="J828" s="19">
        <v>6</v>
      </c>
    </row>
    <row r="829" spans="2:10" x14ac:dyDescent="0.25">
      <c r="B829" s="28">
        <v>70</v>
      </c>
      <c r="C829" s="11" t="s">
        <v>269</v>
      </c>
      <c r="D829" s="12">
        <v>70418</v>
      </c>
      <c r="E829" s="12" t="s">
        <v>622</v>
      </c>
      <c r="F829" s="15">
        <v>281.84999999999997</v>
      </c>
      <c r="G829" s="16">
        <v>280.84999999999997</v>
      </c>
      <c r="H829" s="17">
        <f t="shared" si="12"/>
        <v>0.9964520134823488</v>
      </c>
      <c r="I829" s="19">
        <v>113.80000000000001</v>
      </c>
      <c r="J829" s="19">
        <v>167.05</v>
      </c>
    </row>
    <row r="830" spans="2:10" x14ac:dyDescent="0.25">
      <c r="B830" s="28">
        <v>70</v>
      </c>
      <c r="C830" s="11" t="s">
        <v>269</v>
      </c>
      <c r="D830" s="12">
        <v>70429</v>
      </c>
      <c r="E830" s="12" t="s">
        <v>623</v>
      </c>
      <c r="F830" s="15">
        <v>3746.38</v>
      </c>
      <c r="G830" s="16">
        <v>3746.38</v>
      </c>
      <c r="H830" s="17">
        <f t="shared" si="12"/>
        <v>1</v>
      </c>
      <c r="I830" s="19">
        <v>2379.7000000000003</v>
      </c>
      <c r="J830" s="19">
        <v>1366.6799999999998</v>
      </c>
    </row>
    <row r="831" spans="2:10" x14ac:dyDescent="0.25">
      <c r="B831" s="28">
        <v>70</v>
      </c>
      <c r="C831" s="11" t="s">
        <v>269</v>
      </c>
      <c r="D831" s="12">
        <v>70473</v>
      </c>
      <c r="E831" s="12" t="s">
        <v>867</v>
      </c>
      <c r="F831" s="15">
        <v>92.9</v>
      </c>
      <c r="G831" s="16">
        <v>92.9</v>
      </c>
      <c r="H831" s="17">
        <f t="shared" si="12"/>
        <v>1</v>
      </c>
      <c r="I831" s="19">
        <v>30</v>
      </c>
      <c r="J831" s="19">
        <v>62.9</v>
      </c>
    </row>
    <row r="832" spans="2:10" x14ac:dyDescent="0.25">
      <c r="B832" s="28">
        <v>70</v>
      </c>
      <c r="C832" s="11" t="s">
        <v>269</v>
      </c>
      <c r="D832" s="12">
        <v>70508</v>
      </c>
      <c r="E832" s="12" t="s">
        <v>624</v>
      </c>
      <c r="F832" s="15">
        <v>738.47999999999979</v>
      </c>
      <c r="G832" s="16">
        <v>732.47999999999979</v>
      </c>
      <c r="H832" s="17">
        <f t="shared" si="12"/>
        <v>0.99187520311992194</v>
      </c>
      <c r="I832" s="19">
        <v>206.6</v>
      </c>
      <c r="J832" s="19">
        <v>525.87999999999988</v>
      </c>
    </row>
    <row r="833" spans="2:10" x14ac:dyDescent="0.25">
      <c r="B833" s="28">
        <v>70</v>
      </c>
      <c r="C833" s="11" t="s">
        <v>269</v>
      </c>
      <c r="D833" s="12">
        <v>70523</v>
      </c>
      <c r="E833" s="12" t="s">
        <v>625</v>
      </c>
      <c r="F833" s="15">
        <v>204.5</v>
      </c>
      <c r="G833" s="16">
        <v>204.5</v>
      </c>
      <c r="H833" s="17">
        <f t="shared" si="12"/>
        <v>1</v>
      </c>
      <c r="I833" s="19">
        <v>67</v>
      </c>
      <c r="J833" s="19">
        <v>137.5</v>
      </c>
    </row>
    <row r="834" spans="2:10" x14ac:dyDescent="0.25">
      <c r="B834" s="28">
        <v>70</v>
      </c>
      <c r="C834" s="11" t="s">
        <v>269</v>
      </c>
      <c r="D834" s="12">
        <v>70670</v>
      </c>
      <c r="E834" s="12" t="s">
        <v>626</v>
      </c>
      <c r="F834" s="15">
        <v>151.88</v>
      </c>
      <c r="G834" s="16">
        <v>151.88</v>
      </c>
      <c r="H834" s="17">
        <f t="shared" si="12"/>
        <v>1</v>
      </c>
      <c r="I834" s="19">
        <v>46.51</v>
      </c>
      <c r="J834" s="19">
        <v>105.36999999999999</v>
      </c>
    </row>
    <row r="835" spans="2:10" x14ac:dyDescent="0.25">
      <c r="B835" s="28">
        <v>70</v>
      </c>
      <c r="C835" s="11" t="s">
        <v>269</v>
      </c>
      <c r="D835" s="12">
        <v>70678</v>
      </c>
      <c r="E835" s="12" t="s">
        <v>627</v>
      </c>
      <c r="F835" s="15">
        <v>109.06</v>
      </c>
      <c r="G835" s="16">
        <v>109.06</v>
      </c>
      <c r="H835" s="17">
        <f t="shared" si="12"/>
        <v>1</v>
      </c>
      <c r="I835" s="19">
        <v>17.600000000000001</v>
      </c>
      <c r="J835" s="19">
        <v>91.460000000000008</v>
      </c>
    </row>
    <row r="836" spans="2:10" x14ac:dyDescent="0.25">
      <c r="B836" s="28">
        <v>70</v>
      </c>
      <c r="C836" s="11" t="s">
        <v>269</v>
      </c>
      <c r="D836" s="12">
        <v>70702</v>
      </c>
      <c r="E836" s="12" t="s">
        <v>868</v>
      </c>
      <c r="F836" s="15">
        <v>48.7</v>
      </c>
      <c r="G836" s="16">
        <v>48.7</v>
      </c>
      <c r="H836" s="17">
        <f t="shared" si="12"/>
        <v>1</v>
      </c>
      <c r="I836" s="19">
        <v>14</v>
      </c>
      <c r="J836" s="19">
        <v>34.700000000000003</v>
      </c>
    </row>
    <row r="837" spans="2:10" x14ac:dyDescent="0.25">
      <c r="B837" s="28">
        <v>70</v>
      </c>
      <c r="C837" s="11" t="s">
        <v>269</v>
      </c>
      <c r="D837" s="12">
        <v>70708</v>
      </c>
      <c r="E837" s="12" t="s">
        <v>628</v>
      </c>
      <c r="F837" s="15">
        <v>214.39</v>
      </c>
      <c r="G837" s="16">
        <v>205.89</v>
      </c>
      <c r="H837" s="17">
        <f t="shared" si="12"/>
        <v>0.96035262838751811</v>
      </c>
      <c r="I837" s="19">
        <v>132.57</v>
      </c>
      <c r="J837" s="19">
        <v>73.320000000000007</v>
      </c>
    </row>
    <row r="838" spans="2:10" x14ac:dyDescent="0.25">
      <c r="B838" s="28">
        <v>70</v>
      </c>
      <c r="C838" s="11" t="s">
        <v>269</v>
      </c>
      <c r="D838" s="12">
        <v>70713</v>
      </c>
      <c r="E838" s="12" t="s">
        <v>629</v>
      </c>
      <c r="F838" s="15">
        <v>423.84000000000003</v>
      </c>
      <c r="G838" s="16">
        <v>423.84000000000003</v>
      </c>
      <c r="H838" s="17">
        <f t="shared" si="12"/>
        <v>1</v>
      </c>
      <c r="I838" s="19">
        <v>112.32</v>
      </c>
      <c r="J838" s="19">
        <v>311.52000000000004</v>
      </c>
    </row>
    <row r="839" spans="2:10" x14ac:dyDescent="0.25">
      <c r="B839" s="28">
        <v>70</v>
      </c>
      <c r="C839" s="11" t="s">
        <v>269</v>
      </c>
      <c r="D839" s="12">
        <v>70717</v>
      </c>
      <c r="E839" s="12" t="s">
        <v>690</v>
      </c>
      <c r="F839" s="15">
        <v>106.87</v>
      </c>
      <c r="G839" s="16">
        <v>106.87</v>
      </c>
      <c r="H839" s="17">
        <f t="shared" si="12"/>
        <v>1</v>
      </c>
      <c r="I839" s="19">
        <v>32.700000000000003</v>
      </c>
      <c r="J839" s="19">
        <v>74.17</v>
      </c>
    </row>
    <row r="840" spans="2:10" x14ac:dyDescent="0.25">
      <c r="B840" s="28">
        <v>70</v>
      </c>
      <c r="C840" s="11" t="s">
        <v>269</v>
      </c>
      <c r="D840" s="12">
        <v>70742</v>
      </c>
      <c r="E840" s="12" t="s">
        <v>869</v>
      </c>
      <c r="F840" s="15">
        <v>66.55</v>
      </c>
      <c r="G840" s="16">
        <v>66.55</v>
      </c>
      <c r="H840" s="17">
        <f t="shared" si="12"/>
        <v>1</v>
      </c>
      <c r="I840" s="19">
        <v>6.35</v>
      </c>
      <c r="J840" s="19">
        <v>60.2</v>
      </c>
    </row>
    <row r="841" spans="2:10" x14ac:dyDescent="0.25">
      <c r="B841" s="28">
        <v>70</v>
      </c>
      <c r="C841" s="11" t="s">
        <v>269</v>
      </c>
      <c r="D841" s="12">
        <v>70771</v>
      </c>
      <c r="E841" s="12" t="s">
        <v>269</v>
      </c>
      <c r="F841" s="15">
        <v>868.5</v>
      </c>
      <c r="G841" s="16">
        <v>868.5</v>
      </c>
      <c r="H841" s="17">
        <f t="shared" si="12"/>
        <v>1</v>
      </c>
      <c r="I841" s="19">
        <v>476</v>
      </c>
      <c r="J841" s="19">
        <v>392.5</v>
      </c>
    </row>
    <row r="842" spans="2:10" x14ac:dyDescent="0.25">
      <c r="B842" s="28">
        <v>70</v>
      </c>
      <c r="C842" s="11" t="s">
        <v>269</v>
      </c>
      <c r="D842" s="12">
        <v>70820</v>
      </c>
      <c r="E842" s="12" t="s">
        <v>630</v>
      </c>
      <c r="F842" s="15">
        <v>30.39</v>
      </c>
      <c r="G842" s="16">
        <v>29.39</v>
      </c>
      <c r="H842" s="17">
        <f t="shared" si="12"/>
        <v>0.96709443896018432</v>
      </c>
      <c r="I842" s="19">
        <v>5.2</v>
      </c>
      <c r="J842" s="19">
        <v>24.189999999999998</v>
      </c>
    </row>
    <row r="843" spans="2:10" x14ac:dyDescent="0.25">
      <c r="B843" s="28">
        <v>70</v>
      </c>
      <c r="C843" s="11" t="s">
        <v>269</v>
      </c>
      <c r="D843" s="12">
        <v>70823</v>
      </c>
      <c r="E843" s="12" t="s">
        <v>631</v>
      </c>
      <c r="F843" s="15">
        <v>125.27000000000001</v>
      </c>
      <c r="G843" s="16">
        <v>125.27000000000001</v>
      </c>
      <c r="H843" s="17">
        <f t="shared" si="12"/>
        <v>1</v>
      </c>
      <c r="I843" s="19">
        <v>21.1</v>
      </c>
      <c r="J843" s="19">
        <v>104.17</v>
      </c>
    </row>
    <row r="844" spans="2:10" x14ac:dyDescent="0.25">
      <c r="B844" s="28">
        <v>73</v>
      </c>
      <c r="C844" s="11" t="s">
        <v>632</v>
      </c>
      <c r="D844" s="12">
        <v>73001</v>
      </c>
      <c r="E844" s="12" t="s">
        <v>633</v>
      </c>
      <c r="F844" s="15">
        <v>127.34000000000002</v>
      </c>
      <c r="G844" s="16">
        <v>117.34</v>
      </c>
      <c r="H844" s="17">
        <f t="shared" si="12"/>
        <v>0.92147008010051823</v>
      </c>
      <c r="I844" s="19">
        <v>27.15</v>
      </c>
      <c r="J844" s="19">
        <v>90.19</v>
      </c>
    </row>
    <row r="845" spans="2:10" x14ac:dyDescent="0.25">
      <c r="B845" s="28">
        <v>73</v>
      </c>
      <c r="C845" s="11" t="s">
        <v>632</v>
      </c>
      <c r="D845" s="12">
        <v>73026</v>
      </c>
      <c r="E845" s="12" t="s">
        <v>634</v>
      </c>
      <c r="F845" s="15">
        <v>3.5</v>
      </c>
      <c r="G845" s="16">
        <v>3.5</v>
      </c>
      <c r="H845" s="17">
        <f t="shared" ref="H845:H908" si="13">+IFERROR(G845/F845,0)</f>
        <v>1</v>
      </c>
      <c r="I845" s="19">
        <v>2</v>
      </c>
      <c r="J845" s="19">
        <v>1.5</v>
      </c>
    </row>
    <row r="846" spans="2:10" x14ac:dyDescent="0.25">
      <c r="B846" s="28">
        <v>73</v>
      </c>
      <c r="C846" s="11" t="s">
        <v>632</v>
      </c>
      <c r="D846" s="12">
        <v>73030</v>
      </c>
      <c r="E846" s="12" t="s">
        <v>635</v>
      </c>
      <c r="F846" s="15">
        <v>14</v>
      </c>
      <c r="G846" s="16">
        <v>7</v>
      </c>
      <c r="H846" s="17">
        <f t="shared" si="13"/>
        <v>0.5</v>
      </c>
      <c r="I846" s="19">
        <v>2</v>
      </c>
      <c r="J846" s="19">
        <v>5</v>
      </c>
    </row>
    <row r="847" spans="2:10" x14ac:dyDescent="0.25">
      <c r="B847" s="28">
        <v>73</v>
      </c>
      <c r="C847" s="11" t="s">
        <v>632</v>
      </c>
      <c r="D847" s="12">
        <v>73043</v>
      </c>
      <c r="E847" s="12" t="s">
        <v>636</v>
      </c>
      <c r="F847" s="15">
        <v>9.0499999999999989</v>
      </c>
      <c r="G847" s="16">
        <v>8.0500000000000007</v>
      </c>
      <c r="H847" s="17">
        <f t="shared" si="13"/>
        <v>0.8895027624309394</v>
      </c>
      <c r="I847" s="19">
        <v>1.5</v>
      </c>
      <c r="J847" s="19">
        <v>6.55</v>
      </c>
    </row>
    <row r="848" spans="2:10" x14ac:dyDescent="0.25">
      <c r="B848" s="28">
        <v>73</v>
      </c>
      <c r="C848" s="11" t="s">
        <v>632</v>
      </c>
      <c r="D848" s="12">
        <v>73055</v>
      </c>
      <c r="E848" s="12" t="s">
        <v>637</v>
      </c>
      <c r="F848" s="15">
        <v>139.64000000000001</v>
      </c>
      <c r="G848" s="16">
        <v>139.64000000000001</v>
      </c>
      <c r="H848" s="17">
        <f t="shared" si="13"/>
        <v>1</v>
      </c>
      <c r="I848" s="19">
        <v>45.41</v>
      </c>
      <c r="J848" s="19">
        <v>94.23</v>
      </c>
    </row>
    <row r="849" spans="2:10" x14ac:dyDescent="0.25">
      <c r="B849" s="28">
        <v>73</v>
      </c>
      <c r="C849" s="11" t="s">
        <v>632</v>
      </c>
      <c r="D849" s="12">
        <v>73067</v>
      </c>
      <c r="E849" s="12" t="s">
        <v>638</v>
      </c>
      <c r="F849" s="15">
        <v>129.03000000000003</v>
      </c>
      <c r="G849" s="16">
        <v>129.03000000000003</v>
      </c>
      <c r="H849" s="17">
        <f t="shared" si="13"/>
        <v>1</v>
      </c>
      <c r="I849" s="19">
        <v>29.859999999999996</v>
      </c>
      <c r="J849" s="19">
        <v>99.170000000000016</v>
      </c>
    </row>
    <row r="850" spans="2:10" x14ac:dyDescent="0.25">
      <c r="B850" s="28">
        <v>73</v>
      </c>
      <c r="C850" s="11" t="s">
        <v>632</v>
      </c>
      <c r="D850" s="12">
        <v>73124</v>
      </c>
      <c r="E850" s="12" t="s">
        <v>639</v>
      </c>
      <c r="F850" s="15">
        <v>198.63000000000002</v>
      </c>
      <c r="G850" s="16">
        <v>197.63000000000002</v>
      </c>
      <c r="H850" s="17">
        <f t="shared" si="13"/>
        <v>0.99496551376931985</v>
      </c>
      <c r="I850" s="19">
        <v>28.130000000000003</v>
      </c>
      <c r="J850" s="19">
        <v>169.5</v>
      </c>
    </row>
    <row r="851" spans="2:10" x14ac:dyDescent="0.25">
      <c r="B851" s="28">
        <v>73</v>
      </c>
      <c r="C851" s="11" t="s">
        <v>632</v>
      </c>
      <c r="D851" s="12">
        <v>73152</v>
      </c>
      <c r="E851" s="12" t="s">
        <v>640</v>
      </c>
      <c r="F851" s="15">
        <v>21.400000000000002</v>
      </c>
      <c r="G851" s="16">
        <v>21.400000000000002</v>
      </c>
      <c r="H851" s="17">
        <f t="shared" si="13"/>
        <v>1</v>
      </c>
      <c r="I851" s="19">
        <v>7.1</v>
      </c>
      <c r="J851" s="19">
        <v>14.3</v>
      </c>
    </row>
    <row r="852" spans="2:10" x14ac:dyDescent="0.25">
      <c r="B852" s="28">
        <v>73</v>
      </c>
      <c r="C852" s="11" t="s">
        <v>632</v>
      </c>
      <c r="D852" s="12">
        <v>73168</v>
      </c>
      <c r="E852" s="12" t="s">
        <v>641</v>
      </c>
      <c r="F852" s="15">
        <v>405.45000000000005</v>
      </c>
      <c r="G852" s="16">
        <v>404.45000000000005</v>
      </c>
      <c r="H852" s="17">
        <f t="shared" si="13"/>
        <v>0.99753360463682328</v>
      </c>
      <c r="I852" s="19">
        <v>186.57</v>
      </c>
      <c r="J852" s="19">
        <v>217.88</v>
      </c>
    </row>
    <row r="853" spans="2:10" x14ac:dyDescent="0.25">
      <c r="B853" s="28">
        <v>73</v>
      </c>
      <c r="C853" s="11" t="s">
        <v>632</v>
      </c>
      <c r="D853" s="12">
        <v>73200</v>
      </c>
      <c r="E853" s="12" t="s">
        <v>642</v>
      </c>
      <c r="F853" s="15">
        <v>10</v>
      </c>
      <c r="G853" s="16">
        <v>10</v>
      </c>
      <c r="H853" s="17">
        <f t="shared" si="13"/>
        <v>1</v>
      </c>
      <c r="I853" s="19">
        <v>10</v>
      </c>
      <c r="J853" s="19">
        <v>0</v>
      </c>
    </row>
    <row r="854" spans="2:10" x14ac:dyDescent="0.25">
      <c r="B854" s="28">
        <v>73</v>
      </c>
      <c r="C854" s="11" t="s">
        <v>632</v>
      </c>
      <c r="D854" s="12">
        <v>73217</v>
      </c>
      <c r="E854" s="12" t="s">
        <v>643</v>
      </c>
      <c r="F854" s="15">
        <v>54.67</v>
      </c>
      <c r="G854" s="16">
        <v>47.67</v>
      </c>
      <c r="H854" s="17">
        <f t="shared" si="13"/>
        <v>0.87195902688860438</v>
      </c>
      <c r="I854" s="19">
        <v>30.7</v>
      </c>
      <c r="J854" s="19">
        <v>16.97</v>
      </c>
    </row>
    <row r="855" spans="2:10" x14ac:dyDescent="0.25">
      <c r="B855" s="28">
        <v>73</v>
      </c>
      <c r="C855" s="11" t="s">
        <v>632</v>
      </c>
      <c r="D855" s="12">
        <v>73226</v>
      </c>
      <c r="E855" s="12" t="s">
        <v>644</v>
      </c>
      <c r="F855" s="15">
        <v>4</v>
      </c>
      <c r="G855" s="16">
        <v>4</v>
      </c>
      <c r="H855" s="17">
        <f t="shared" si="13"/>
        <v>1</v>
      </c>
      <c r="I855" s="19">
        <v>0</v>
      </c>
      <c r="J855" s="19">
        <v>4</v>
      </c>
    </row>
    <row r="856" spans="2:10" x14ac:dyDescent="0.25">
      <c r="B856" s="28">
        <v>73</v>
      </c>
      <c r="C856" s="11" t="s">
        <v>632</v>
      </c>
      <c r="D856" s="12">
        <v>73236</v>
      </c>
      <c r="E856" s="12" t="s">
        <v>645</v>
      </c>
      <c r="F856" s="15">
        <v>163.15</v>
      </c>
      <c r="G856" s="16">
        <v>155.28</v>
      </c>
      <c r="H856" s="17">
        <f t="shared" si="13"/>
        <v>0.95176218204106644</v>
      </c>
      <c r="I856" s="19">
        <v>73.77</v>
      </c>
      <c r="J856" s="19">
        <v>81.509999999999991</v>
      </c>
    </row>
    <row r="857" spans="2:10" x14ac:dyDescent="0.25">
      <c r="B857" s="28">
        <v>73</v>
      </c>
      <c r="C857" s="11" t="s">
        <v>632</v>
      </c>
      <c r="D857" s="12">
        <v>73268</v>
      </c>
      <c r="E857" s="12" t="s">
        <v>646</v>
      </c>
      <c r="F857" s="15">
        <v>63.28</v>
      </c>
      <c r="G857" s="16">
        <v>42.28</v>
      </c>
      <c r="H857" s="17">
        <f t="shared" si="13"/>
        <v>0.66814159292035402</v>
      </c>
      <c r="I857" s="19">
        <v>24</v>
      </c>
      <c r="J857" s="19">
        <v>18.28</v>
      </c>
    </row>
    <row r="858" spans="2:10" x14ac:dyDescent="0.25">
      <c r="B858" s="28">
        <v>73</v>
      </c>
      <c r="C858" s="11" t="s">
        <v>632</v>
      </c>
      <c r="D858" s="12">
        <v>73270</v>
      </c>
      <c r="E858" s="12" t="s">
        <v>647</v>
      </c>
      <c r="F858" s="15">
        <v>106.67000000000002</v>
      </c>
      <c r="G858" s="16">
        <v>106.67000000000002</v>
      </c>
      <c r="H858" s="17">
        <f t="shared" si="13"/>
        <v>1</v>
      </c>
      <c r="I858" s="19">
        <v>13.93</v>
      </c>
      <c r="J858" s="19">
        <v>92.740000000000009</v>
      </c>
    </row>
    <row r="859" spans="2:10" x14ac:dyDescent="0.25">
      <c r="B859" s="28">
        <v>73</v>
      </c>
      <c r="C859" s="11" t="s">
        <v>632</v>
      </c>
      <c r="D859" s="12">
        <v>73275</v>
      </c>
      <c r="E859" s="12" t="s">
        <v>934</v>
      </c>
      <c r="F859" s="15">
        <v>3</v>
      </c>
      <c r="G859" s="16">
        <v>3</v>
      </c>
      <c r="H859" s="17">
        <f t="shared" si="13"/>
        <v>1</v>
      </c>
      <c r="I859" s="19">
        <v>2</v>
      </c>
      <c r="J859" s="19">
        <v>1</v>
      </c>
    </row>
    <row r="860" spans="2:10" x14ac:dyDescent="0.25">
      <c r="B860" s="28">
        <v>73</v>
      </c>
      <c r="C860" s="11" t="s">
        <v>632</v>
      </c>
      <c r="D860" s="12">
        <v>73283</v>
      </c>
      <c r="E860" s="12" t="s">
        <v>648</v>
      </c>
      <c r="F860" s="15">
        <v>39.010000000000005</v>
      </c>
      <c r="G860" s="16">
        <v>39.010000000000005</v>
      </c>
      <c r="H860" s="17">
        <f t="shared" si="13"/>
        <v>1</v>
      </c>
      <c r="I860" s="19">
        <v>13.7</v>
      </c>
      <c r="J860" s="19">
        <v>25.31</v>
      </c>
    </row>
    <row r="861" spans="2:10" x14ac:dyDescent="0.25">
      <c r="B861" s="28">
        <v>73</v>
      </c>
      <c r="C861" s="11" t="s">
        <v>632</v>
      </c>
      <c r="D861" s="12">
        <v>73319</v>
      </c>
      <c r="E861" s="12" t="s">
        <v>897</v>
      </c>
      <c r="F861" s="15">
        <v>64.900000000000006</v>
      </c>
      <c r="G861" s="16">
        <v>63.9</v>
      </c>
      <c r="H861" s="17">
        <f t="shared" si="13"/>
        <v>0.9845916795069336</v>
      </c>
      <c r="I861" s="19">
        <v>47.2</v>
      </c>
      <c r="J861" s="19">
        <v>16.7</v>
      </c>
    </row>
    <row r="862" spans="2:10" x14ac:dyDescent="0.25">
      <c r="B862" s="28">
        <v>73</v>
      </c>
      <c r="C862" s="11" t="s">
        <v>632</v>
      </c>
      <c r="D862" s="12">
        <v>73347</v>
      </c>
      <c r="E862" s="12" t="s">
        <v>649</v>
      </c>
      <c r="F862" s="15">
        <v>54.47</v>
      </c>
      <c r="G862" s="16">
        <v>54.47</v>
      </c>
      <c r="H862" s="17">
        <f t="shared" si="13"/>
        <v>1</v>
      </c>
      <c r="I862" s="19">
        <v>9.73</v>
      </c>
      <c r="J862" s="19">
        <v>44.74</v>
      </c>
    </row>
    <row r="863" spans="2:10" x14ac:dyDescent="0.25">
      <c r="B863" s="28">
        <v>73</v>
      </c>
      <c r="C863" s="11" t="s">
        <v>632</v>
      </c>
      <c r="D863" s="12">
        <v>73352</v>
      </c>
      <c r="E863" s="12" t="s">
        <v>650</v>
      </c>
      <c r="F863" s="15">
        <v>21.3</v>
      </c>
      <c r="G863" s="16">
        <v>21.3</v>
      </c>
      <c r="H863" s="17">
        <f t="shared" si="13"/>
        <v>1</v>
      </c>
      <c r="I863" s="19">
        <v>2.7</v>
      </c>
      <c r="J863" s="19">
        <v>18.600000000000001</v>
      </c>
    </row>
    <row r="864" spans="2:10" x14ac:dyDescent="0.25">
      <c r="B864" s="28">
        <v>73</v>
      </c>
      <c r="C864" s="11" t="s">
        <v>632</v>
      </c>
      <c r="D864" s="12">
        <v>73408</v>
      </c>
      <c r="E864" s="12" t="s">
        <v>651</v>
      </c>
      <c r="F864" s="15">
        <v>45.629999999999995</v>
      </c>
      <c r="G864" s="16">
        <v>36.629999999999995</v>
      </c>
      <c r="H864" s="17">
        <f t="shared" si="13"/>
        <v>0.80276134122287968</v>
      </c>
      <c r="I864" s="19">
        <v>6</v>
      </c>
      <c r="J864" s="19">
        <v>30.63</v>
      </c>
    </row>
    <row r="865" spans="2:10" x14ac:dyDescent="0.25">
      <c r="B865" s="28">
        <v>73</v>
      </c>
      <c r="C865" s="11" t="s">
        <v>632</v>
      </c>
      <c r="D865" s="12">
        <v>73411</v>
      </c>
      <c r="E865" s="12" t="s">
        <v>652</v>
      </c>
      <c r="F865" s="15">
        <v>14.45</v>
      </c>
      <c r="G865" s="16">
        <v>14.45</v>
      </c>
      <c r="H865" s="17">
        <f t="shared" si="13"/>
        <v>1</v>
      </c>
      <c r="I865" s="19">
        <v>6</v>
      </c>
      <c r="J865" s="19">
        <v>8.4499999999999993</v>
      </c>
    </row>
    <row r="866" spans="2:10" x14ac:dyDescent="0.25">
      <c r="B866" s="28">
        <v>73</v>
      </c>
      <c r="C866" s="11" t="s">
        <v>632</v>
      </c>
      <c r="D866" s="12">
        <v>73443</v>
      </c>
      <c r="E866" s="12" t="s">
        <v>653</v>
      </c>
      <c r="F866" s="15">
        <v>63.670000000000009</v>
      </c>
      <c r="G866" s="16">
        <v>62.670000000000009</v>
      </c>
      <c r="H866" s="17">
        <f t="shared" si="13"/>
        <v>0.98429401602010369</v>
      </c>
      <c r="I866" s="19">
        <v>18.650000000000002</v>
      </c>
      <c r="J866" s="19">
        <v>44.019999999999996</v>
      </c>
    </row>
    <row r="867" spans="2:10" x14ac:dyDescent="0.25">
      <c r="B867" s="28">
        <v>73</v>
      </c>
      <c r="C867" s="11" t="s">
        <v>632</v>
      </c>
      <c r="D867" s="12">
        <v>73449</v>
      </c>
      <c r="E867" s="12" t="s">
        <v>892</v>
      </c>
      <c r="F867" s="15">
        <v>1</v>
      </c>
      <c r="G867" s="16">
        <v>0</v>
      </c>
      <c r="H867" s="17">
        <f t="shared" si="13"/>
        <v>0</v>
      </c>
      <c r="I867" s="19">
        <v>0</v>
      </c>
      <c r="J867" s="19">
        <v>0</v>
      </c>
    </row>
    <row r="868" spans="2:10" x14ac:dyDescent="0.25">
      <c r="B868" s="28">
        <v>73</v>
      </c>
      <c r="C868" s="11" t="s">
        <v>632</v>
      </c>
      <c r="D868" s="12">
        <v>73483</v>
      </c>
      <c r="E868" s="12" t="s">
        <v>654</v>
      </c>
      <c r="F868" s="15">
        <v>6.5</v>
      </c>
      <c r="G868" s="16">
        <v>6.5</v>
      </c>
      <c r="H868" s="17">
        <f t="shared" si="13"/>
        <v>1</v>
      </c>
      <c r="I868" s="19">
        <v>5</v>
      </c>
      <c r="J868" s="19">
        <v>1.5</v>
      </c>
    </row>
    <row r="869" spans="2:10" x14ac:dyDescent="0.25">
      <c r="B869" s="28">
        <v>73</v>
      </c>
      <c r="C869" s="11" t="s">
        <v>632</v>
      </c>
      <c r="D869" s="12">
        <v>73504</v>
      </c>
      <c r="E869" s="12" t="s">
        <v>655</v>
      </c>
      <c r="F869" s="15">
        <v>157.37999999999997</v>
      </c>
      <c r="G869" s="16">
        <v>157.37999999999997</v>
      </c>
      <c r="H869" s="17">
        <f t="shared" si="13"/>
        <v>1</v>
      </c>
      <c r="I869" s="19">
        <v>92.02000000000001</v>
      </c>
      <c r="J869" s="19">
        <v>65.36</v>
      </c>
    </row>
    <row r="870" spans="2:10" x14ac:dyDescent="0.25">
      <c r="B870" s="28">
        <v>73</v>
      </c>
      <c r="C870" s="11" t="s">
        <v>632</v>
      </c>
      <c r="D870" s="12">
        <v>73520</v>
      </c>
      <c r="E870" s="12" t="s">
        <v>656</v>
      </c>
      <c r="F870" s="15">
        <v>15.76</v>
      </c>
      <c r="G870" s="16">
        <v>15.76</v>
      </c>
      <c r="H870" s="17">
        <f t="shared" si="13"/>
        <v>1</v>
      </c>
      <c r="I870" s="19">
        <v>1.94</v>
      </c>
      <c r="J870" s="19">
        <v>13.82</v>
      </c>
    </row>
    <row r="871" spans="2:10" x14ac:dyDescent="0.25">
      <c r="B871" s="28">
        <v>73</v>
      </c>
      <c r="C871" s="11" t="s">
        <v>632</v>
      </c>
      <c r="D871" s="12">
        <v>73547</v>
      </c>
      <c r="E871" s="12" t="s">
        <v>657</v>
      </c>
      <c r="F871" s="15">
        <v>2</v>
      </c>
      <c r="G871" s="16">
        <v>2</v>
      </c>
      <c r="H871" s="17">
        <f t="shared" si="13"/>
        <v>1</v>
      </c>
      <c r="I871" s="19">
        <v>0</v>
      </c>
      <c r="J871" s="19">
        <v>2</v>
      </c>
    </row>
    <row r="872" spans="2:10" x14ac:dyDescent="0.25">
      <c r="B872" s="28">
        <v>73</v>
      </c>
      <c r="C872" s="11" t="s">
        <v>632</v>
      </c>
      <c r="D872" s="12">
        <v>73555</v>
      </c>
      <c r="E872" s="12" t="s">
        <v>658</v>
      </c>
      <c r="F872" s="15">
        <v>270.79000000000002</v>
      </c>
      <c r="G872" s="16">
        <v>266.79000000000002</v>
      </c>
      <c r="H872" s="17">
        <f t="shared" si="13"/>
        <v>0.98522840577569337</v>
      </c>
      <c r="I872" s="19">
        <v>54.31</v>
      </c>
      <c r="J872" s="19">
        <v>212.47999999999996</v>
      </c>
    </row>
    <row r="873" spans="2:10" x14ac:dyDescent="0.25">
      <c r="B873" s="28">
        <v>73</v>
      </c>
      <c r="C873" s="11" t="s">
        <v>632</v>
      </c>
      <c r="D873" s="12">
        <v>73563</v>
      </c>
      <c r="E873" s="12" t="s">
        <v>659</v>
      </c>
      <c r="F873" s="15">
        <v>15</v>
      </c>
      <c r="G873" s="16">
        <v>15</v>
      </c>
      <c r="H873" s="17">
        <f t="shared" si="13"/>
        <v>1</v>
      </c>
      <c r="I873" s="19">
        <v>4</v>
      </c>
      <c r="J873" s="19">
        <v>11</v>
      </c>
    </row>
    <row r="874" spans="2:10" x14ac:dyDescent="0.25">
      <c r="B874" s="28">
        <v>73</v>
      </c>
      <c r="C874" s="11" t="s">
        <v>632</v>
      </c>
      <c r="D874" s="12">
        <v>73585</v>
      </c>
      <c r="E874" s="12" t="s">
        <v>660</v>
      </c>
      <c r="F874" s="15">
        <v>122.09000000000002</v>
      </c>
      <c r="G874" s="16">
        <v>69.410000000000011</v>
      </c>
      <c r="H874" s="17">
        <f t="shared" si="13"/>
        <v>0.56851502989597835</v>
      </c>
      <c r="I874" s="19">
        <v>41.32</v>
      </c>
      <c r="J874" s="19">
        <v>28.090000000000003</v>
      </c>
    </row>
    <row r="875" spans="2:10" x14ac:dyDescent="0.25">
      <c r="B875" s="28">
        <v>73</v>
      </c>
      <c r="C875" s="11" t="s">
        <v>632</v>
      </c>
      <c r="D875" s="12">
        <v>73616</v>
      </c>
      <c r="E875" s="12" t="s">
        <v>661</v>
      </c>
      <c r="F875" s="15">
        <v>116.10000000000001</v>
      </c>
      <c r="G875" s="16">
        <v>116.10000000000001</v>
      </c>
      <c r="H875" s="17">
        <f t="shared" si="13"/>
        <v>1</v>
      </c>
      <c r="I875" s="19">
        <v>14.5</v>
      </c>
      <c r="J875" s="19">
        <v>101.60000000000001</v>
      </c>
    </row>
    <row r="876" spans="2:10" x14ac:dyDescent="0.25">
      <c r="B876" s="28">
        <v>73</v>
      </c>
      <c r="C876" s="11" t="s">
        <v>632</v>
      </c>
      <c r="D876" s="12">
        <v>73622</v>
      </c>
      <c r="E876" s="12" t="s">
        <v>893</v>
      </c>
      <c r="F876" s="15">
        <v>20.34</v>
      </c>
      <c r="G876" s="16">
        <v>19.34</v>
      </c>
      <c r="H876" s="17">
        <f t="shared" si="13"/>
        <v>0.95083579154375619</v>
      </c>
      <c r="I876" s="19">
        <v>6.67</v>
      </c>
      <c r="J876" s="19">
        <v>12.67</v>
      </c>
    </row>
    <row r="877" spans="2:10" x14ac:dyDescent="0.25">
      <c r="B877" s="28">
        <v>73</v>
      </c>
      <c r="C877" s="11" t="s">
        <v>632</v>
      </c>
      <c r="D877" s="12">
        <v>73624</v>
      </c>
      <c r="E877" s="12" t="s">
        <v>662</v>
      </c>
      <c r="F877" s="15">
        <v>17.100000000000001</v>
      </c>
      <c r="G877" s="16">
        <v>17.100000000000001</v>
      </c>
      <c r="H877" s="17">
        <f t="shared" si="13"/>
        <v>1</v>
      </c>
      <c r="I877" s="19">
        <v>4.5</v>
      </c>
      <c r="J877" s="19">
        <v>12.600000000000001</v>
      </c>
    </row>
    <row r="878" spans="2:10" x14ac:dyDescent="0.25">
      <c r="B878" s="28">
        <v>73</v>
      </c>
      <c r="C878" s="11" t="s">
        <v>632</v>
      </c>
      <c r="D878" s="12">
        <v>73671</v>
      </c>
      <c r="E878" s="12" t="s">
        <v>663</v>
      </c>
      <c r="F878" s="15">
        <v>119.47999999999999</v>
      </c>
      <c r="G878" s="16">
        <v>92.17</v>
      </c>
      <c r="H878" s="17">
        <f t="shared" si="13"/>
        <v>0.77142618011382669</v>
      </c>
      <c r="I878" s="19">
        <v>0</v>
      </c>
      <c r="J878" s="19">
        <v>92.17</v>
      </c>
    </row>
    <row r="879" spans="2:10" x14ac:dyDescent="0.25">
      <c r="B879" s="28">
        <v>73</v>
      </c>
      <c r="C879" s="11" t="s">
        <v>632</v>
      </c>
      <c r="D879" s="12">
        <v>73675</v>
      </c>
      <c r="E879" s="12" t="s">
        <v>664</v>
      </c>
      <c r="F879" s="15">
        <v>93.5</v>
      </c>
      <c r="G879" s="16">
        <v>93.5</v>
      </c>
      <c r="H879" s="17">
        <f t="shared" si="13"/>
        <v>1</v>
      </c>
      <c r="I879" s="19">
        <v>12</v>
      </c>
      <c r="J879" s="19">
        <v>81.5</v>
      </c>
    </row>
    <row r="880" spans="2:10" x14ac:dyDescent="0.25">
      <c r="B880" s="28">
        <v>73</v>
      </c>
      <c r="C880" s="11" t="s">
        <v>632</v>
      </c>
      <c r="D880" s="12">
        <v>73678</v>
      </c>
      <c r="E880" s="12" t="s">
        <v>72</v>
      </c>
      <c r="F880" s="15">
        <v>103.9</v>
      </c>
      <c r="G880" s="16">
        <v>103.9</v>
      </c>
      <c r="H880" s="17">
        <f t="shared" si="13"/>
        <v>1</v>
      </c>
      <c r="I880" s="19">
        <v>45.5</v>
      </c>
      <c r="J880" s="19">
        <v>58.4</v>
      </c>
    </row>
    <row r="881" spans="2:10" x14ac:dyDescent="0.25">
      <c r="B881" s="28">
        <v>73</v>
      </c>
      <c r="C881" s="11" t="s">
        <v>632</v>
      </c>
      <c r="D881" s="12">
        <v>73686</v>
      </c>
      <c r="E881" s="12" t="s">
        <v>665</v>
      </c>
      <c r="F881" s="15">
        <v>28.970000000000002</v>
      </c>
      <c r="G881" s="16">
        <v>28.970000000000002</v>
      </c>
      <c r="H881" s="17">
        <f t="shared" si="13"/>
        <v>1</v>
      </c>
      <c r="I881" s="19">
        <v>26.67</v>
      </c>
      <c r="J881" s="19">
        <v>2.2999999999999998</v>
      </c>
    </row>
    <row r="882" spans="2:10" x14ac:dyDescent="0.25">
      <c r="B882" s="28">
        <v>73</v>
      </c>
      <c r="C882" s="11" t="s">
        <v>632</v>
      </c>
      <c r="D882" s="12">
        <v>73770</v>
      </c>
      <c r="E882" s="12" t="s">
        <v>268</v>
      </c>
      <c r="F882" s="15">
        <v>7</v>
      </c>
      <c r="G882" s="16">
        <v>7</v>
      </c>
      <c r="H882" s="17">
        <f t="shared" si="13"/>
        <v>1</v>
      </c>
      <c r="I882" s="19">
        <v>0</v>
      </c>
      <c r="J882" s="19">
        <v>7</v>
      </c>
    </row>
    <row r="883" spans="2:10" x14ac:dyDescent="0.25">
      <c r="B883" s="28">
        <v>73</v>
      </c>
      <c r="C883" s="11" t="s">
        <v>632</v>
      </c>
      <c r="D883" s="12">
        <v>73854</v>
      </c>
      <c r="E883" s="12" t="s">
        <v>666</v>
      </c>
      <c r="F883" s="15">
        <v>599.07000000000005</v>
      </c>
      <c r="G883" s="16">
        <v>598.07000000000005</v>
      </c>
      <c r="H883" s="17">
        <f t="shared" si="13"/>
        <v>0.99833074598961724</v>
      </c>
      <c r="I883" s="19">
        <v>353.3</v>
      </c>
      <c r="J883" s="19">
        <v>244.76999999999998</v>
      </c>
    </row>
    <row r="884" spans="2:10" x14ac:dyDescent="0.25">
      <c r="B884" s="28">
        <v>73</v>
      </c>
      <c r="C884" s="11" t="s">
        <v>632</v>
      </c>
      <c r="D884" s="12">
        <v>73861</v>
      </c>
      <c r="E884" s="12" t="s">
        <v>667</v>
      </c>
      <c r="F884" s="15">
        <v>13</v>
      </c>
      <c r="G884" s="16">
        <v>1</v>
      </c>
      <c r="H884" s="17">
        <f t="shared" si="13"/>
        <v>7.6923076923076927E-2</v>
      </c>
      <c r="I884" s="19">
        <v>1</v>
      </c>
      <c r="J884" s="19">
        <v>0</v>
      </c>
    </row>
    <row r="885" spans="2:10" x14ac:dyDescent="0.25">
      <c r="B885" s="28">
        <v>73</v>
      </c>
      <c r="C885" s="11" t="s">
        <v>632</v>
      </c>
      <c r="D885" s="12">
        <v>73870</v>
      </c>
      <c r="E885" s="12" t="s">
        <v>668</v>
      </c>
      <c r="F885" s="15">
        <v>5.2</v>
      </c>
      <c r="G885" s="16">
        <v>5.2</v>
      </c>
      <c r="H885" s="17">
        <f t="shared" si="13"/>
        <v>1</v>
      </c>
      <c r="I885" s="19">
        <v>2</v>
      </c>
      <c r="J885" s="19">
        <v>3.2</v>
      </c>
    </row>
    <row r="886" spans="2:10" x14ac:dyDescent="0.25">
      <c r="B886" s="28">
        <v>73</v>
      </c>
      <c r="C886" s="11" t="s">
        <v>632</v>
      </c>
      <c r="D886" s="12">
        <v>73873</v>
      </c>
      <c r="E886" s="12" t="s">
        <v>669</v>
      </c>
      <c r="F886" s="15">
        <v>1.5</v>
      </c>
      <c r="G886" s="16">
        <v>1.5</v>
      </c>
      <c r="H886" s="17">
        <f t="shared" si="13"/>
        <v>1</v>
      </c>
      <c r="I886" s="19">
        <v>1.5</v>
      </c>
      <c r="J886" s="19">
        <v>0</v>
      </c>
    </row>
    <row r="887" spans="2:10" x14ac:dyDescent="0.25">
      <c r="B887" s="28">
        <v>76</v>
      </c>
      <c r="C887" s="11" t="s">
        <v>670</v>
      </c>
      <c r="D887" s="12">
        <v>76020</v>
      </c>
      <c r="E887" s="12" t="s">
        <v>671</v>
      </c>
      <c r="F887" s="15">
        <v>13.83</v>
      </c>
      <c r="G887" s="16">
        <v>13.83</v>
      </c>
      <c r="H887" s="17">
        <f t="shared" si="13"/>
        <v>1</v>
      </c>
      <c r="I887" s="19">
        <v>0</v>
      </c>
      <c r="J887" s="19">
        <v>13.83</v>
      </c>
    </row>
    <row r="888" spans="2:10" x14ac:dyDescent="0.25">
      <c r="B888" s="28">
        <v>76</v>
      </c>
      <c r="C888" s="11" t="s">
        <v>670</v>
      </c>
      <c r="D888" s="12">
        <v>76036</v>
      </c>
      <c r="E888" s="12" t="s">
        <v>745</v>
      </c>
      <c r="F888" s="15">
        <v>69.38</v>
      </c>
      <c r="G888" s="16">
        <v>1</v>
      </c>
      <c r="H888" s="17">
        <f t="shared" si="13"/>
        <v>1.4413375612568464E-2</v>
      </c>
      <c r="I888" s="19">
        <v>0</v>
      </c>
      <c r="J888" s="19">
        <v>1</v>
      </c>
    </row>
    <row r="889" spans="2:10" x14ac:dyDescent="0.25">
      <c r="B889" s="28">
        <v>76</v>
      </c>
      <c r="C889" s="11" t="s">
        <v>670</v>
      </c>
      <c r="D889" s="12">
        <v>76041</v>
      </c>
      <c r="E889" s="12" t="s">
        <v>672</v>
      </c>
      <c r="F889" s="15">
        <v>89.019999999999982</v>
      </c>
      <c r="G889" s="16">
        <v>13.81</v>
      </c>
      <c r="H889" s="17">
        <f t="shared" si="13"/>
        <v>0.15513367782520784</v>
      </c>
      <c r="I889" s="19">
        <v>3.49</v>
      </c>
      <c r="J889" s="19">
        <v>10.32</v>
      </c>
    </row>
    <row r="890" spans="2:10" x14ac:dyDescent="0.25">
      <c r="B890" s="28">
        <v>76</v>
      </c>
      <c r="C890" s="11" t="s">
        <v>670</v>
      </c>
      <c r="D890" s="12">
        <v>76054</v>
      </c>
      <c r="E890" s="12" t="s">
        <v>35</v>
      </c>
      <c r="F890" s="15">
        <v>4</v>
      </c>
      <c r="G890" s="16">
        <v>4</v>
      </c>
      <c r="H890" s="17">
        <f t="shared" si="13"/>
        <v>1</v>
      </c>
      <c r="I890" s="19">
        <v>1</v>
      </c>
      <c r="J890" s="19">
        <v>3</v>
      </c>
    </row>
    <row r="891" spans="2:10" x14ac:dyDescent="0.25">
      <c r="B891" s="28">
        <v>76</v>
      </c>
      <c r="C891" s="11" t="s">
        <v>670</v>
      </c>
      <c r="D891" s="12">
        <v>76100</v>
      </c>
      <c r="E891" s="12" t="s">
        <v>105</v>
      </c>
      <c r="F891" s="15">
        <v>95.87</v>
      </c>
      <c r="G891" s="16">
        <v>25.57</v>
      </c>
      <c r="H891" s="17">
        <f t="shared" si="13"/>
        <v>0.26671534369458638</v>
      </c>
      <c r="I891" s="19">
        <v>10.210000000000001</v>
      </c>
      <c r="J891" s="19">
        <v>15.36</v>
      </c>
    </row>
    <row r="892" spans="2:10" x14ac:dyDescent="0.25">
      <c r="B892" s="28">
        <v>76</v>
      </c>
      <c r="C892" s="11" t="s">
        <v>670</v>
      </c>
      <c r="D892" s="12">
        <v>76109</v>
      </c>
      <c r="E892" s="12" t="s">
        <v>673</v>
      </c>
      <c r="F892" s="15">
        <v>13.5</v>
      </c>
      <c r="G892" s="16">
        <v>13.5</v>
      </c>
      <c r="H892" s="17">
        <f t="shared" si="13"/>
        <v>1</v>
      </c>
      <c r="I892" s="19">
        <v>1</v>
      </c>
      <c r="J892" s="19">
        <v>12.5</v>
      </c>
    </row>
    <row r="893" spans="2:10" x14ac:dyDescent="0.25">
      <c r="B893" s="28">
        <v>76</v>
      </c>
      <c r="C893" s="11" t="s">
        <v>670</v>
      </c>
      <c r="D893" s="12">
        <v>76111</v>
      </c>
      <c r="E893" s="12" t="s">
        <v>674</v>
      </c>
      <c r="F893" s="15">
        <v>36.89</v>
      </c>
      <c r="G893" s="16">
        <v>4.5</v>
      </c>
      <c r="H893" s="17">
        <f t="shared" si="13"/>
        <v>0.12198427758200055</v>
      </c>
      <c r="I893" s="19">
        <v>3</v>
      </c>
      <c r="J893" s="19">
        <v>1.5</v>
      </c>
    </row>
    <row r="894" spans="2:10" x14ac:dyDescent="0.25">
      <c r="B894" s="28">
        <v>76</v>
      </c>
      <c r="C894" s="11" t="s">
        <v>670</v>
      </c>
      <c r="D894" s="12">
        <v>76113</v>
      </c>
      <c r="E894" s="12" t="s">
        <v>675</v>
      </c>
      <c r="F894" s="15">
        <v>65.47</v>
      </c>
      <c r="G894" s="16">
        <v>3.8800000000000003</v>
      </c>
      <c r="H894" s="17">
        <f t="shared" si="13"/>
        <v>5.9263784939667032E-2</v>
      </c>
      <c r="I894" s="19">
        <v>0.45</v>
      </c>
      <c r="J894" s="19">
        <v>3.43</v>
      </c>
    </row>
    <row r="895" spans="2:10" x14ac:dyDescent="0.25">
      <c r="B895" s="28">
        <v>76</v>
      </c>
      <c r="C895" s="11" t="s">
        <v>670</v>
      </c>
      <c r="D895" s="12">
        <v>76122</v>
      </c>
      <c r="E895" s="12" t="s">
        <v>676</v>
      </c>
      <c r="F895" s="15">
        <v>58.7</v>
      </c>
      <c r="G895" s="16">
        <v>6.7</v>
      </c>
      <c r="H895" s="17">
        <f t="shared" si="13"/>
        <v>0.11413969335604769</v>
      </c>
      <c r="I895" s="19">
        <v>2</v>
      </c>
      <c r="J895" s="19">
        <v>4.7</v>
      </c>
    </row>
    <row r="896" spans="2:10" x14ac:dyDescent="0.25">
      <c r="B896" s="28">
        <v>76</v>
      </c>
      <c r="C896" s="11" t="s">
        <v>670</v>
      </c>
      <c r="D896" s="12">
        <v>76147</v>
      </c>
      <c r="E896" s="12" t="s">
        <v>677</v>
      </c>
      <c r="F896" s="15">
        <v>128.44</v>
      </c>
      <c r="G896" s="16">
        <v>2</v>
      </c>
      <c r="H896" s="17">
        <f t="shared" si="13"/>
        <v>1.5571473061351605E-2</v>
      </c>
      <c r="I896" s="19">
        <v>1</v>
      </c>
      <c r="J896" s="19">
        <v>1</v>
      </c>
    </row>
    <row r="897" spans="2:10" x14ac:dyDescent="0.25">
      <c r="B897" s="28">
        <v>76</v>
      </c>
      <c r="C897" s="11" t="s">
        <v>670</v>
      </c>
      <c r="D897" s="12">
        <v>76233</v>
      </c>
      <c r="E897" s="12" t="s">
        <v>678</v>
      </c>
      <c r="F897" s="15">
        <v>0.61</v>
      </c>
      <c r="G897" s="16">
        <v>0.61</v>
      </c>
      <c r="H897" s="17">
        <f t="shared" si="13"/>
        <v>1</v>
      </c>
      <c r="I897" s="19">
        <v>0.41</v>
      </c>
      <c r="J897" s="19">
        <v>0.2</v>
      </c>
    </row>
    <row r="898" spans="2:10" x14ac:dyDescent="0.25">
      <c r="B898" s="28">
        <v>76</v>
      </c>
      <c r="C898" s="11" t="s">
        <v>670</v>
      </c>
      <c r="D898" s="12">
        <v>76243</v>
      </c>
      <c r="E898" s="12" t="s">
        <v>679</v>
      </c>
      <c r="F898" s="15">
        <v>14.809999999999999</v>
      </c>
      <c r="G898" s="16">
        <v>14.809999999999999</v>
      </c>
      <c r="H898" s="17">
        <f t="shared" si="13"/>
        <v>1</v>
      </c>
      <c r="I898" s="19">
        <v>3</v>
      </c>
      <c r="J898" s="19">
        <v>11.809999999999999</v>
      </c>
    </row>
    <row r="899" spans="2:10" x14ac:dyDescent="0.25">
      <c r="B899" s="28">
        <v>76</v>
      </c>
      <c r="C899" s="11" t="s">
        <v>670</v>
      </c>
      <c r="D899" s="12">
        <v>76246</v>
      </c>
      <c r="E899" s="12" t="s">
        <v>902</v>
      </c>
      <c r="F899" s="15">
        <v>5</v>
      </c>
      <c r="G899" s="16">
        <v>5</v>
      </c>
      <c r="H899" s="17">
        <f t="shared" si="13"/>
        <v>1</v>
      </c>
      <c r="I899" s="19">
        <v>1</v>
      </c>
      <c r="J899" s="19">
        <v>4</v>
      </c>
    </row>
    <row r="900" spans="2:10" x14ac:dyDescent="0.25">
      <c r="B900" s="28">
        <v>76</v>
      </c>
      <c r="C900" s="11" t="s">
        <v>670</v>
      </c>
      <c r="D900" s="12">
        <v>76248</v>
      </c>
      <c r="E900" s="12" t="s">
        <v>680</v>
      </c>
      <c r="F900" s="15">
        <v>176.73000000000002</v>
      </c>
      <c r="G900" s="16">
        <v>22.720000000000002</v>
      </c>
      <c r="H900" s="17">
        <f t="shared" si="13"/>
        <v>0.12855768686697222</v>
      </c>
      <c r="I900" s="19">
        <v>22.42</v>
      </c>
      <c r="J900" s="19">
        <v>0.3</v>
      </c>
    </row>
    <row r="901" spans="2:10" x14ac:dyDescent="0.25">
      <c r="B901" s="28">
        <v>76</v>
      </c>
      <c r="C901" s="11" t="s">
        <v>670</v>
      </c>
      <c r="D901" s="12">
        <v>76250</v>
      </c>
      <c r="E901" s="12" t="s">
        <v>681</v>
      </c>
      <c r="F901" s="15">
        <v>1.6</v>
      </c>
      <c r="G901" s="16">
        <v>1.6</v>
      </c>
      <c r="H901" s="17">
        <f t="shared" si="13"/>
        <v>1</v>
      </c>
      <c r="I901" s="19">
        <v>0</v>
      </c>
      <c r="J901" s="19">
        <v>1.6</v>
      </c>
    </row>
    <row r="902" spans="2:10" x14ac:dyDescent="0.25">
      <c r="B902" s="28">
        <v>76</v>
      </c>
      <c r="C902" s="11" t="s">
        <v>670</v>
      </c>
      <c r="D902" s="12">
        <v>76275</v>
      </c>
      <c r="E902" s="12" t="s">
        <v>682</v>
      </c>
      <c r="F902" s="15">
        <v>25.6</v>
      </c>
      <c r="G902" s="16">
        <v>25.6</v>
      </c>
      <c r="H902" s="17">
        <f t="shared" si="13"/>
        <v>1</v>
      </c>
      <c r="I902" s="19">
        <v>6.5</v>
      </c>
      <c r="J902" s="19">
        <v>19.100000000000001</v>
      </c>
    </row>
    <row r="903" spans="2:10" x14ac:dyDescent="0.25">
      <c r="B903" s="28">
        <v>76</v>
      </c>
      <c r="C903" s="11" t="s">
        <v>670</v>
      </c>
      <c r="D903" s="12">
        <v>76306</v>
      </c>
      <c r="E903" s="12" t="s">
        <v>935</v>
      </c>
      <c r="F903" s="15">
        <v>1.6</v>
      </c>
      <c r="G903" s="16">
        <v>1.6</v>
      </c>
      <c r="H903" s="17">
        <f t="shared" si="13"/>
        <v>1</v>
      </c>
      <c r="I903" s="19">
        <v>0</v>
      </c>
      <c r="J903" s="19">
        <v>1.6</v>
      </c>
    </row>
    <row r="904" spans="2:10" x14ac:dyDescent="0.25">
      <c r="B904" s="28">
        <v>76</v>
      </c>
      <c r="C904" s="11" t="s">
        <v>670</v>
      </c>
      <c r="D904" s="12">
        <v>76318</v>
      </c>
      <c r="E904" s="12" t="s">
        <v>683</v>
      </c>
      <c r="F904" s="15">
        <v>182.18</v>
      </c>
      <c r="G904" s="16">
        <v>1</v>
      </c>
      <c r="H904" s="17">
        <f t="shared" si="13"/>
        <v>5.4890767372927874E-3</v>
      </c>
      <c r="I904" s="19">
        <v>0</v>
      </c>
      <c r="J904" s="19">
        <v>1</v>
      </c>
    </row>
    <row r="905" spans="2:10" x14ac:dyDescent="0.25">
      <c r="B905" s="28">
        <v>76</v>
      </c>
      <c r="C905" s="11" t="s">
        <v>670</v>
      </c>
      <c r="D905" s="12">
        <v>76377</v>
      </c>
      <c r="E905" s="12" t="s">
        <v>684</v>
      </c>
      <c r="F905" s="15">
        <v>0.6</v>
      </c>
      <c r="G905" s="16">
        <v>0.6</v>
      </c>
      <c r="H905" s="17">
        <f t="shared" si="13"/>
        <v>1</v>
      </c>
      <c r="I905" s="19">
        <v>0.6</v>
      </c>
      <c r="J905" s="19">
        <v>0</v>
      </c>
    </row>
    <row r="906" spans="2:10" x14ac:dyDescent="0.25">
      <c r="B906" s="28">
        <v>76</v>
      </c>
      <c r="C906" s="11" t="s">
        <v>670</v>
      </c>
      <c r="D906" s="12">
        <v>76400</v>
      </c>
      <c r="E906" s="12" t="s">
        <v>493</v>
      </c>
      <c r="F906" s="15">
        <v>2.87</v>
      </c>
      <c r="G906" s="16">
        <v>2.87</v>
      </c>
      <c r="H906" s="17">
        <f t="shared" si="13"/>
        <v>1</v>
      </c>
      <c r="I906" s="19">
        <v>1.4</v>
      </c>
      <c r="J906" s="19">
        <v>1.47</v>
      </c>
    </row>
    <row r="907" spans="2:10" x14ac:dyDescent="0.25">
      <c r="B907" s="28">
        <v>76</v>
      </c>
      <c r="C907" s="11" t="s">
        <v>670</v>
      </c>
      <c r="D907" s="12">
        <v>76403</v>
      </c>
      <c r="E907" s="12" t="s">
        <v>685</v>
      </c>
      <c r="F907" s="15">
        <v>2.52</v>
      </c>
      <c r="G907" s="16">
        <v>2.52</v>
      </c>
      <c r="H907" s="17">
        <f t="shared" si="13"/>
        <v>1</v>
      </c>
      <c r="I907" s="19">
        <v>2</v>
      </c>
      <c r="J907" s="19">
        <v>0.52</v>
      </c>
    </row>
    <row r="908" spans="2:10" x14ac:dyDescent="0.25">
      <c r="B908" s="28">
        <v>76</v>
      </c>
      <c r="C908" s="11" t="s">
        <v>670</v>
      </c>
      <c r="D908" s="12">
        <v>76497</v>
      </c>
      <c r="E908" s="12" t="s">
        <v>686</v>
      </c>
      <c r="F908" s="15">
        <v>593.65</v>
      </c>
      <c r="G908" s="16">
        <v>16.13</v>
      </c>
      <c r="H908" s="17">
        <f t="shared" si="13"/>
        <v>2.7170891939695106E-2</v>
      </c>
      <c r="I908" s="19">
        <v>1.5</v>
      </c>
      <c r="J908" s="19">
        <v>14.63</v>
      </c>
    </row>
    <row r="909" spans="2:10" x14ac:dyDescent="0.25">
      <c r="B909" s="28">
        <v>76</v>
      </c>
      <c r="C909" s="11" t="s">
        <v>670</v>
      </c>
      <c r="D909" s="12">
        <v>76520</v>
      </c>
      <c r="E909" s="12" t="s">
        <v>687</v>
      </c>
      <c r="F909" s="15">
        <v>64.69</v>
      </c>
      <c r="G909" s="16">
        <v>0.6</v>
      </c>
      <c r="H909" s="17">
        <f t="shared" ref="H909:H965" si="14">+IFERROR(G909/F909,0)</f>
        <v>9.275003864584944E-3</v>
      </c>
      <c r="I909" s="19">
        <v>0.6</v>
      </c>
      <c r="J909" s="19">
        <v>0</v>
      </c>
    </row>
    <row r="910" spans="2:10" x14ac:dyDescent="0.25">
      <c r="B910" s="28">
        <v>76</v>
      </c>
      <c r="C910" s="11" t="s">
        <v>670</v>
      </c>
      <c r="D910" s="12">
        <v>76563</v>
      </c>
      <c r="E910" s="12" t="s">
        <v>688</v>
      </c>
      <c r="F910" s="15">
        <v>1</v>
      </c>
      <c r="G910" s="16">
        <v>1</v>
      </c>
      <c r="H910" s="17">
        <f t="shared" si="14"/>
        <v>1</v>
      </c>
      <c r="I910" s="19">
        <v>0</v>
      </c>
      <c r="J910" s="19">
        <v>1</v>
      </c>
    </row>
    <row r="911" spans="2:10" x14ac:dyDescent="0.25">
      <c r="B911" s="28">
        <v>76</v>
      </c>
      <c r="C911" s="11" t="s">
        <v>670</v>
      </c>
      <c r="D911" s="12">
        <v>76606</v>
      </c>
      <c r="E911" s="12" t="s">
        <v>468</v>
      </c>
      <c r="F911" s="15">
        <v>2.1</v>
      </c>
      <c r="G911" s="16">
        <v>2.1</v>
      </c>
      <c r="H911" s="17">
        <f t="shared" si="14"/>
        <v>1</v>
      </c>
      <c r="I911" s="19">
        <v>0.4</v>
      </c>
      <c r="J911" s="19">
        <v>1.7</v>
      </c>
    </row>
    <row r="912" spans="2:10" x14ac:dyDescent="0.25">
      <c r="B912" s="28">
        <v>76</v>
      </c>
      <c r="C912" s="11" t="s">
        <v>670</v>
      </c>
      <c r="D912" s="12">
        <v>76616</v>
      </c>
      <c r="E912" s="12" t="s">
        <v>903</v>
      </c>
      <c r="F912" s="15">
        <v>1</v>
      </c>
      <c r="G912" s="16">
        <v>1</v>
      </c>
      <c r="H912" s="17">
        <f t="shared" si="14"/>
        <v>1</v>
      </c>
      <c r="I912" s="19">
        <v>0</v>
      </c>
      <c r="J912" s="19">
        <v>1</v>
      </c>
    </row>
    <row r="913" spans="2:10" x14ac:dyDescent="0.25">
      <c r="B913" s="28">
        <v>76</v>
      </c>
      <c r="C913" s="11" t="s">
        <v>670</v>
      </c>
      <c r="D913" s="12">
        <v>76622</v>
      </c>
      <c r="E913" s="12" t="s">
        <v>689</v>
      </c>
      <c r="F913" s="15">
        <v>52.43</v>
      </c>
      <c r="G913" s="16">
        <v>10.780000000000001</v>
      </c>
      <c r="H913" s="17">
        <f t="shared" si="14"/>
        <v>0.20560747663551404</v>
      </c>
      <c r="I913" s="19">
        <v>2.7800000000000002</v>
      </c>
      <c r="J913" s="19">
        <v>8</v>
      </c>
    </row>
    <row r="914" spans="2:10" x14ac:dyDescent="0.25">
      <c r="B914" s="28">
        <v>76</v>
      </c>
      <c r="C914" s="11" t="s">
        <v>670</v>
      </c>
      <c r="D914" s="12">
        <v>76670</v>
      </c>
      <c r="E914" s="12" t="s">
        <v>690</v>
      </c>
      <c r="F914" s="15">
        <v>96</v>
      </c>
      <c r="G914" s="16">
        <v>0</v>
      </c>
      <c r="H914" s="17">
        <f t="shared" si="14"/>
        <v>0</v>
      </c>
      <c r="I914" s="19">
        <v>0</v>
      </c>
      <c r="J914" s="19">
        <v>0</v>
      </c>
    </row>
    <row r="915" spans="2:10" x14ac:dyDescent="0.25">
      <c r="B915" s="28">
        <v>76</v>
      </c>
      <c r="C915" s="11" t="s">
        <v>670</v>
      </c>
      <c r="D915" s="12">
        <v>76736</v>
      </c>
      <c r="E915" s="12" t="s">
        <v>691</v>
      </c>
      <c r="F915" s="15">
        <v>6.8</v>
      </c>
      <c r="G915" s="16">
        <v>5.8</v>
      </c>
      <c r="H915" s="17">
        <f t="shared" si="14"/>
        <v>0.8529411764705882</v>
      </c>
      <c r="I915" s="19">
        <v>1</v>
      </c>
      <c r="J915" s="19">
        <v>4.8</v>
      </c>
    </row>
    <row r="916" spans="2:10" x14ac:dyDescent="0.25">
      <c r="B916" s="28">
        <v>76</v>
      </c>
      <c r="C916" s="11" t="s">
        <v>670</v>
      </c>
      <c r="D916" s="12">
        <v>76823</v>
      </c>
      <c r="E916" s="12" t="s">
        <v>692</v>
      </c>
      <c r="F916" s="15">
        <v>3.2399999999999998</v>
      </c>
      <c r="G916" s="16">
        <v>3.2399999999999998</v>
      </c>
      <c r="H916" s="17">
        <f t="shared" si="14"/>
        <v>1</v>
      </c>
      <c r="I916" s="19">
        <v>1.24</v>
      </c>
      <c r="J916" s="19">
        <v>2</v>
      </c>
    </row>
    <row r="917" spans="2:10" x14ac:dyDescent="0.25">
      <c r="B917" s="28">
        <v>76</v>
      </c>
      <c r="C917" s="11" t="s">
        <v>670</v>
      </c>
      <c r="D917" s="12">
        <v>76828</v>
      </c>
      <c r="E917" s="12" t="s">
        <v>894</v>
      </c>
      <c r="F917" s="15">
        <v>16</v>
      </c>
      <c r="G917" s="16">
        <v>16</v>
      </c>
      <c r="H917" s="17">
        <f t="shared" si="14"/>
        <v>1</v>
      </c>
      <c r="I917" s="19">
        <v>13</v>
      </c>
      <c r="J917" s="19">
        <v>3</v>
      </c>
    </row>
    <row r="918" spans="2:10" x14ac:dyDescent="0.25">
      <c r="B918" s="28">
        <v>76</v>
      </c>
      <c r="C918" s="11" t="s">
        <v>670</v>
      </c>
      <c r="D918" s="12">
        <v>76834</v>
      </c>
      <c r="E918" s="12" t="s">
        <v>693</v>
      </c>
      <c r="F918" s="15">
        <v>148.19999999999999</v>
      </c>
      <c r="G918" s="16">
        <v>146.19999999999999</v>
      </c>
      <c r="H918" s="17">
        <f t="shared" si="14"/>
        <v>0.98650472334682859</v>
      </c>
      <c r="I918" s="19">
        <v>107.4</v>
      </c>
      <c r="J918" s="19">
        <v>38.799999999999997</v>
      </c>
    </row>
    <row r="919" spans="2:10" x14ac:dyDescent="0.25">
      <c r="B919" s="28">
        <v>76</v>
      </c>
      <c r="C919" s="11" t="s">
        <v>670</v>
      </c>
      <c r="D919" s="12">
        <v>76845</v>
      </c>
      <c r="E919" s="12" t="s">
        <v>904</v>
      </c>
      <c r="F919" s="15">
        <v>1</v>
      </c>
      <c r="G919" s="16">
        <v>1</v>
      </c>
      <c r="H919" s="17">
        <f t="shared" si="14"/>
        <v>1</v>
      </c>
      <c r="I919" s="19">
        <v>0</v>
      </c>
      <c r="J919" s="19">
        <v>1</v>
      </c>
    </row>
    <row r="920" spans="2:10" x14ac:dyDescent="0.25">
      <c r="B920" s="28">
        <v>76</v>
      </c>
      <c r="C920" s="11" t="s">
        <v>670</v>
      </c>
      <c r="D920" s="12">
        <v>76863</v>
      </c>
      <c r="E920" s="12" t="s">
        <v>694</v>
      </c>
      <c r="F920" s="15">
        <v>90.89</v>
      </c>
      <c r="G920" s="16">
        <v>3.8</v>
      </c>
      <c r="H920" s="17">
        <f t="shared" si="14"/>
        <v>4.1808779843767192E-2</v>
      </c>
      <c r="I920" s="19">
        <v>0.3</v>
      </c>
      <c r="J920" s="19">
        <v>3.5</v>
      </c>
    </row>
    <row r="921" spans="2:10" x14ac:dyDescent="0.25">
      <c r="B921" s="28">
        <v>76</v>
      </c>
      <c r="C921" s="11" t="s">
        <v>670</v>
      </c>
      <c r="D921" s="12">
        <v>76890</v>
      </c>
      <c r="E921" s="12" t="s">
        <v>695</v>
      </c>
      <c r="F921" s="15">
        <v>1</v>
      </c>
      <c r="G921" s="16">
        <v>1</v>
      </c>
      <c r="H921" s="17">
        <f t="shared" si="14"/>
        <v>1</v>
      </c>
      <c r="I921" s="19">
        <v>1</v>
      </c>
      <c r="J921" s="19">
        <v>0</v>
      </c>
    </row>
    <row r="922" spans="2:10" x14ac:dyDescent="0.25">
      <c r="B922" s="28">
        <v>76</v>
      </c>
      <c r="C922" s="11" t="s">
        <v>670</v>
      </c>
      <c r="D922" s="12">
        <v>76892</v>
      </c>
      <c r="E922" s="12" t="s">
        <v>696</v>
      </c>
      <c r="F922" s="15">
        <v>1.7</v>
      </c>
      <c r="G922" s="16">
        <v>1.7</v>
      </c>
      <c r="H922" s="17">
        <f t="shared" si="14"/>
        <v>1</v>
      </c>
      <c r="I922" s="19">
        <v>0</v>
      </c>
      <c r="J922" s="19">
        <v>1.7</v>
      </c>
    </row>
    <row r="923" spans="2:10" x14ac:dyDescent="0.25">
      <c r="B923" s="28">
        <v>81</v>
      </c>
      <c r="C923" s="11" t="s">
        <v>697</v>
      </c>
      <c r="D923" s="12">
        <v>81001</v>
      </c>
      <c r="E923" s="12" t="s">
        <v>697</v>
      </c>
      <c r="F923" s="15">
        <v>17.3</v>
      </c>
      <c r="G923" s="16">
        <v>17.3</v>
      </c>
      <c r="H923" s="17">
        <f t="shared" si="14"/>
        <v>1</v>
      </c>
      <c r="I923" s="19">
        <v>4</v>
      </c>
      <c r="J923" s="19">
        <v>13.3</v>
      </c>
    </row>
    <row r="924" spans="2:10" x14ac:dyDescent="0.25">
      <c r="B924" s="28">
        <v>81</v>
      </c>
      <c r="C924" s="11" t="s">
        <v>697</v>
      </c>
      <c r="D924" s="12">
        <v>81065</v>
      </c>
      <c r="E924" s="12" t="s">
        <v>698</v>
      </c>
      <c r="F924" s="15">
        <v>60.320000000000007</v>
      </c>
      <c r="G924" s="16">
        <v>45.32</v>
      </c>
      <c r="H924" s="17">
        <f t="shared" si="14"/>
        <v>0.75132625994694946</v>
      </c>
      <c r="I924" s="19">
        <v>15.42</v>
      </c>
      <c r="J924" s="19">
        <v>29.9</v>
      </c>
    </row>
    <row r="925" spans="2:10" x14ac:dyDescent="0.25">
      <c r="B925" s="28">
        <v>81</v>
      </c>
      <c r="C925" s="11" t="s">
        <v>697</v>
      </c>
      <c r="D925" s="12">
        <v>81220</v>
      </c>
      <c r="E925" s="12" t="s">
        <v>699</v>
      </c>
      <c r="F925" s="15">
        <v>2.5</v>
      </c>
      <c r="G925" s="16">
        <v>2.5</v>
      </c>
      <c r="H925" s="17">
        <f t="shared" si="14"/>
        <v>1</v>
      </c>
      <c r="I925" s="19">
        <v>1</v>
      </c>
      <c r="J925" s="19">
        <v>1.5</v>
      </c>
    </row>
    <row r="926" spans="2:10" x14ac:dyDescent="0.25">
      <c r="B926" s="28">
        <v>81</v>
      </c>
      <c r="C926" s="11" t="s">
        <v>697</v>
      </c>
      <c r="D926" s="12">
        <v>81300</v>
      </c>
      <c r="E926" s="12" t="s">
        <v>700</v>
      </c>
      <c r="F926" s="15">
        <v>17.5</v>
      </c>
      <c r="G926" s="16">
        <v>17.5</v>
      </c>
      <c r="H926" s="17">
        <f t="shared" si="14"/>
        <v>1</v>
      </c>
      <c r="I926" s="19">
        <v>0</v>
      </c>
      <c r="J926" s="19">
        <v>17.5</v>
      </c>
    </row>
    <row r="927" spans="2:10" x14ac:dyDescent="0.25">
      <c r="B927" s="28">
        <v>81</v>
      </c>
      <c r="C927" s="11" t="s">
        <v>697</v>
      </c>
      <c r="D927" s="12">
        <v>81591</v>
      </c>
      <c r="E927" s="12" t="s">
        <v>701</v>
      </c>
      <c r="F927" s="15">
        <v>3.5</v>
      </c>
      <c r="G927" s="16">
        <v>3.5</v>
      </c>
      <c r="H927" s="17">
        <f t="shared" si="14"/>
        <v>1</v>
      </c>
      <c r="I927" s="19">
        <v>0</v>
      </c>
      <c r="J927" s="19">
        <v>3.5</v>
      </c>
    </row>
    <row r="928" spans="2:10" x14ac:dyDescent="0.25">
      <c r="B928" s="28">
        <v>81</v>
      </c>
      <c r="C928" s="11" t="s">
        <v>697</v>
      </c>
      <c r="D928" s="12">
        <v>81736</v>
      </c>
      <c r="E928" s="12" t="s">
        <v>702</v>
      </c>
      <c r="F928" s="15">
        <v>189.27</v>
      </c>
      <c r="G928" s="16">
        <v>186.27</v>
      </c>
      <c r="H928" s="17">
        <f t="shared" si="14"/>
        <v>0.98414962751624668</v>
      </c>
      <c r="I928" s="19">
        <v>45.27</v>
      </c>
      <c r="J928" s="19">
        <v>141</v>
      </c>
    </row>
    <row r="929" spans="2:10" x14ac:dyDescent="0.25">
      <c r="B929" s="28">
        <v>81</v>
      </c>
      <c r="C929" s="11" t="s">
        <v>697</v>
      </c>
      <c r="D929" s="12">
        <v>81794</v>
      </c>
      <c r="E929" s="12" t="s">
        <v>703</v>
      </c>
      <c r="F929" s="15">
        <v>45.7</v>
      </c>
      <c r="G929" s="16">
        <v>28.6</v>
      </c>
      <c r="H929" s="17">
        <f t="shared" si="14"/>
        <v>0.62582056892778992</v>
      </c>
      <c r="I929" s="19">
        <v>8.6999999999999993</v>
      </c>
      <c r="J929" s="19">
        <v>19.899999999999999</v>
      </c>
    </row>
    <row r="930" spans="2:10" x14ac:dyDescent="0.25">
      <c r="B930" s="28">
        <v>85</v>
      </c>
      <c r="C930" s="11" t="s">
        <v>704</v>
      </c>
      <c r="D930" s="12">
        <v>85001</v>
      </c>
      <c r="E930" s="12" t="s">
        <v>705</v>
      </c>
      <c r="F930" s="15">
        <v>954.1</v>
      </c>
      <c r="G930" s="16">
        <v>954.1</v>
      </c>
      <c r="H930" s="17">
        <f t="shared" si="14"/>
        <v>1</v>
      </c>
      <c r="I930" s="19">
        <v>349</v>
      </c>
      <c r="J930" s="19">
        <v>605.1</v>
      </c>
    </row>
    <row r="931" spans="2:10" x14ac:dyDescent="0.25">
      <c r="B931" s="28">
        <v>85</v>
      </c>
      <c r="C931" s="11" t="s">
        <v>704</v>
      </c>
      <c r="D931" s="12">
        <v>85010</v>
      </c>
      <c r="E931" s="12" t="s">
        <v>706</v>
      </c>
      <c r="F931" s="15">
        <v>130.45999999999998</v>
      </c>
      <c r="G931" s="16">
        <v>130.45999999999998</v>
      </c>
      <c r="H931" s="17">
        <f t="shared" si="14"/>
        <v>1</v>
      </c>
      <c r="I931" s="19">
        <v>10.82</v>
      </c>
      <c r="J931" s="19">
        <v>119.64</v>
      </c>
    </row>
    <row r="932" spans="2:10" x14ac:dyDescent="0.25">
      <c r="B932" s="28">
        <v>85</v>
      </c>
      <c r="C932" s="11" t="s">
        <v>704</v>
      </c>
      <c r="D932" s="12">
        <v>85125</v>
      </c>
      <c r="E932" s="12" t="s">
        <v>707</v>
      </c>
      <c r="F932" s="15">
        <v>643.15</v>
      </c>
      <c r="G932" s="16">
        <v>643.15</v>
      </c>
      <c r="H932" s="17">
        <f t="shared" si="14"/>
        <v>1</v>
      </c>
      <c r="I932" s="19">
        <v>269.39999999999998</v>
      </c>
      <c r="J932" s="19">
        <v>373.75</v>
      </c>
    </row>
    <row r="933" spans="2:10" x14ac:dyDescent="0.25">
      <c r="B933" s="28">
        <v>85</v>
      </c>
      <c r="C933" s="11" t="s">
        <v>704</v>
      </c>
      <c r="D933" s="12">
        <v>85139</v>
      </c>
      <c r="E933" s="12" t="s">
        <v>870</v>
      </c>
      <c r="F933" s="15">
        <v>1856</v>
      </c>
      <c r="G933" s="16">
        <v>1856</v>
      </c>
      <c r="H933" s="17">
        <f t="shared" si="14"/>
        <v>1</v>
      </c>
      <c r="I933" s="19">
        <v>1038</v>
      </c>
      <c r="J933" s="19">
        <v>818</v>
      </c>
    </row>
    <row r="934" spans="2:10" x14ac:dyDescent="0.25">
      <c r="B934" s="28">
        <v>85</v>
      </c>
      <c r="C934" s="11" t="s">
        <v>704</v>
      </c>
      <c r="D934" s="12">
        <v>85162</v>
      </c>
      <c r="E934" s="12" t="s">
        <v>708</v>
      </c>
      <c r="F934" s="15">
        <v>2.25</v>
      </c>
      <c r="G934" s="16">
        <v>2.25</v>
      </c>
      <c r="H934" s="17">
        <f t="shared" si="14"/>
        <v>1</v>
      </c>
      <c r="I934" s="19">
        <v>2.25</v>
      </c>
      <c r="J934" s="19">
        <v>0</v>
      </c>
    </row>
    <row r="935" spans="2:10" x14ac:dyDescent="0.25">
      <c r="B935" s="28">
        <v>85</v>
      </c>
      <c r="C935" s="11" t="s">
        <v>704</v>
      </c>
      <c r="D935" s="12">
        <v>85225</v>
      </c>
      <c r="E935" s="12" t="s">
        <v>709</v>
      </c>
      <c r="F935" s="15">
        <v>312.14999999999998</v>
      </c>
      <c r="G935" s="16">
        <v>312.14999999999998</v>
      </c>
      <c r="H935" s="17">
        <f t="shared" si="14"/>
        <v>1</v>
      </c>
      <c r="I935" s="19">
        <v>47.8</v>
      </c>
      <c r="J935" s="19">
        <v>264.35000000000002</v>
      </c>
    </row>
    <row r="936" spans="2:10" x14ac:dyDescent="0.25">
      <c r="B936" s="28">
        <v>85</v>
      </c>
      <c r="C936" s="11" t="s">
        <v>704</v>
      </c>
      <c r="D936" s="12">
        <v>85230</v>
      </c>
      <c r="E936" s="12" t="s">
        <v>871</v>
      </c>
      <c r="F936" s="15">
        <v>1061.7</v>
      </c>
      <c r="G936" s="16">
        <v>1061.7</v>
      </c>
      <c r="H936" s="17">
        <f t="shared" si="14"/>
        <v>1</v>
      </c>
      <c r="I936" s="19">
        <v>838</v>
      </c>
      <c r="J936" s="19">
        <v>223.7</v>
      </c>
    </row>
    <row r="937" spans="2:10" x14ac:dyDescent="0.25">
      <c r="B937" s="28">
        <v>85</v>
      </c>
      <c r="C937" s="11" t="s">
        <v>704</v>
      </c>
      <c r="D937" s="12">
        <v>85250</v>
      </c>
      <c r="E937" s="12" t="s">
        <v>710</v>
      </c>
      <c r="F937" s="15">
        <v>1512.67</v>
      </c>
      <c r="G937" s="16">
        <v>1512.67</v>
      </c>
      <c r="H937" s="17">
        <f t="shared" si="14"/>
        <v>1</v>
      </c>
      <c r="I937" s="19">
        <v>741</v>
      </c>
      <c r="J937" s="19">
        <v>771.67</v>
      </c>
    </row>
    <row r="938" spans="2:10" x14ac:dyDescent="0.25">
      <c r="B938" s="28">
        <v>85</v>
      </c>
      <c r="C938" s="11" t="s">
        <v>704</v>
      </c>
      <c r="D938" s="12">
        <v>85263</v>
      </c>
      <c r="E938" s="12" t="s">
        <v>711</v>
      </c>
      <c r="F938" s="15">
        <v>98.5</v>
      </c>
      <c r="G938" s="16">
        <v>4.5</v>
      </c>
      <c r="H938" s="17">
        <f t="shared" si="14"/>
        <v>4.5685279187817257E-2</v>
      </c>
      <c r="I938" s="19">
        <v>0</v>
      </c>
      <c r="J938" s="19">
        <v>4.5</v>
      </c>
    </row>
    <row r="939" spans="2:10" x14ac:dyDescent="0.25">
      <c r="B939" s="28">
        <v>85</v>
      </c>
      <c r="C939" s="11" t="s">
        <v>704</v>
      </c>
      <c r="D939" s="12">
        <v>85279</v>
      </c>
      <c r="E939" s="12" t="s">
        <v>712</v>
      </c>
      <c r="F939" s="15">
        <v>0.3</v>
      </c>
      <c r="G939" s="16">
        <v>0.3</v>
      </c>
      <c r="H939" s="17">
        <f t="shared" si="14"/>
        <v>1</v>
      </c>
      <c r="I939" s="19">
        <v>0</v>
      </c>
      <c r="J939" s="19">
        <v>0.3</v>
      </c>
    </row>
    <row r="940" spans="2:10" x14ac:dyDescent="0.25">
      <c r="B940" s="28">
        <v>85</v>
      </c>
      <c r="C940" s="11" t="s">
        <v>704</v>
      </c>
      <c r="D940" s="12">
        <v>85300</v>
      </c>
      <c r="E940" s="12" t="s">
        <v>68</v>
      </c>
      <c r="F940" s="15">
        <v>5</v>
      </c>
      <c r="G940" s="16">
        <v>5</v>
      </c>
      <c r="H940" s="17">
        <f t="shared" si="14"/>
        <v>1</v>
      </c>
      <c r="I940" s="19">
        <v>0</v>
      </c>
      <c r="J940" s="19">
        <v>5</v>
      </c>
    </row>
    <row r="941" spans="2:10" x14ac:dyDescent="0.25">
      <c r="B941" s="28">
        <v>85</v>
      </c>
      <c r="C941" s="11" t="s">
        <v>704</v>
      </c>
      <c r="D941" s="12">
        <v>85315</v>
      </c>
      <c r="E941" s="12" t="s">
        <v>713</v>
      </c>
      <c r="F941" s="15">
        <v>12</v>
      </c>
      <c r="G941" s="16">
        <v>12</v>
      </c>
      <c r="H941" s="17">
        <f t="shared" si="14"/>
        <v>1</v>
      </c>
      <c r="I941" s="19">
        <v>10</v>
      </c>
      <c r="J941" s="19">
        <v>2</v>
      </c>
    </row>
    <row r="942" spans="2:10" x14ac:dyDescent="0.25">
      <c r="B942" s="28">
        <v>85</v>
      </c>
      <c r="C942" s="11" t="s">
        <v>704</v>
      </c>
      <c r="D942" s="12">
        <v>85325</v>
      </c>
      <c r="E942" s="12" t="s">
        <v>714</v>
      </c>
      <c r="F942" s="15">
        <v>1737.5</v>
      </c>
      <c r="G942" s="16">
        <v>1737.5</v>
      </c>
      <c r="H942" s="17">
        <f t="shared" si="14"/>
        <v>1</v>
      </c>
      <c r="I942" s="19">
        <v>1342.5</v>
      </c>
      <c r="J942" s="19">
        <v>395</v>
      </c>
    </row>
    <row r="943" spans="2:10" x14ac:dyDescent="0.25">
      <c r="B943" s="28">
        <v>85</v>
      </c>
      <c r="C943" s="11" t="s">
        <v>704</v>
      </c>
      <c r="D943" s="12">
        <v>85400</v>
      </c>
      <c r="E943" s="12" t="s">
        <v>715</v>
      </c>
      <c r="F943" s="15">
        <v>3</v>
      </c>
      <c r="G943" s="16">
        <v>3</v>
      </c>
      <c r="H943" s="17">
        <f t="shared" si="14"/>
        <v>1</v>
      </c>
      <c r="I943" s="19">
        <v>0</v>
      </c>
      <c r="J943" s="19">
        <v>3</v>
      </c>
    </row>
    <row r="944" spans="2:10" x14ac:dyDescent="0.25">
      <c r="B944" s="28">
        <v>85</v>
      </c>
      <c r="C944" s="11" t="s">
        <v>704</v>
      </c>
      <c r="D944" s="12">
        <v>85410</v>
      </c>
      <c r="E944" s="12" t="s">
        <v>716</v>
      </c>
      <c r="F944" s="15">
        <v>724.85</v>
      </c>
      <c r="G944" s="16">
        <v>724.2</v>
      </c>
      <c r="H944" s="17">
        <f t="shared" si="14"/>
        <v>0.99910326274401606</v>
      </c>
      <c r="I944" s="19">
        <v>609.70000000000005</v>
      </c>
      <c r="J944" s="19">
        <v>114.5</v>
      </c>
    </row>
    <row r="945" spans="2:10" x14ac:dyDescent="0.25">
      <c r="B945" s="28">
        <v>85</v>
      </c>
      <c r="C945" s="11" t="s">
        <v>704</v>
      </c>
      <c r="D945" s="12">
        <v>85430</v>
      </c>
      <c r="E945" s="12" t="s">
        <v>717</v>
      </c>
      <c r="F945" s="15">
        <v>234.5</v>
      </c>
      <c r="G945" s="16">
        <v>234.5</v>
      </c>
      <c r="H945" s="17">
        <f t="shared" si="14"/>
        <v>1</v>
      </c>
      <c r="I945" s="19">
        <v>156.5</v>
      </c>
      <c r="J945" s="19">
        <v>78</v>
      </c>
    </row>
    <row r="946" spans="2:10" x14ac:dyDescent="0.25">
      <c r="B946" s="28">
        <v>85</v>
      </c>
      <c r="C946" s="11" t="s">
        <v>704</v>
      </c>
      <c r="D946" s="12">
        <v>85440</v>
      </c>
      <c r="E946" s="12" t="s">
        <v>136</v>
      </c>
      <c r="F946" s="15">
        <v>1756.8</v>
      </c>
      <c r="G946" s="16">
        <v>1756.8</v>
      </c>
      <c r="H946" s="17">
        <f t="shared" si="14"/>
        <v>1</v>
      </c>
      <c r="I946" s="19">
        <v>507.8</v>
      </c>
      <c r="J946" s="19">
        <v>1249</v>
      </c>
    </row>
    <row r="947" spans="2:10" x14ac:dyDescent="0.25">
      <c r="B947" s="28">
        <v>86</v>
      </c>
      <c r="C947" s="11" t="s">
        <v>718</v>
      </c>
      <c r="D947" s="12">
        <v>86001</v>
      </c>
      <c r="E947" s="12" t="s">
        <v>719</v>
      </c>
      <c r="F947" s="15">
        <v>10.5</v>
      </c>
      <c r="G947" s="16">
        <v>10.5</v>
      </c>
      <c r="H947" s="17">
        <f t="shared" si="14"/>
        <v>1</v>
      </c>
      <c r="I947" s="19">
        <v>4.5</v>
      </c>
      <c r="J947" s="19">
        <v>6</v>
      </c>
    </row>
    <row r="948" spans="2:10" x14ac:dyDescent="0.25">
      <c r="B948" s="28">
        <v>86</v>
      </c>
      <c r="C948" s="11" t="s">
        <v>718</v>
      </c>
      <c r="D948" s="12">
        <v>86219</v>
      </c>
      <c r="E948" s="12" t="s">
        <v>479</v>
      </c>
      <c r="F948" s="15">
        <v>7</v>
      </c>
      <c r="G948" s="16">
        <v>7</v>
      </c>
      <c r="H948" s="17">
        <f t="shared" si="14"/>
        <v>1</v>
      </c>
      <c r="I948" s="19">
        <v>7</v>
      </c>
      <c r="J948" s="19">
        <v>0</v>
      </c>
    </row>
    <row r="949" spans="2:10" x14ac:dyDescent="0.25">
      <c r="B949" s="28">
        <v>86</v>
      </c>
      <c r="C949" s="11" t="s">
        <v>718</v>
      </c>
      <c r="D949" s="12">
        <v>86320</v>
      </c>
      <c r="E949" s="12" t="s">
        <v>720</v>
      </c>
      <c r="F949" s="15">
        <v>4</v>
      </c>
      <c r="G949" s="16">
        <v>4</v>
      </c>
      <c r="H949" s="17">
        <f t="shared" si="14"/>
        <v>1</v>
      </c>
      <c r="I949" s="19">
        <v>4</v>
      </c>
      <c r="J949" s="19">
        <v>0</v>
      </c>
    </row>
    <row r="950" spans="2:10" x14ac:dyDescent="0.25">
      <c r="B950" s="28">
        <v>86</v>
      </c>
      <c r="C950" s="11" t="s">
        <v>718</v>
      </c>
      <c r="D950" s="12">
        <v>86568</v>
      </c>
      <c r="E950" s="12" t="s">
        <v>721</v>
      </c>
      <c r="F950" s="15">
        <v>55</v>
      </c>
      <c r="G950" s="16">
        <v>55</v>
      </c>
      <c r="H950" s="17">
        <f t="shared" si="14"/>
        <v>1</v>
      </c>
      <c r="I950" s="19">
        <v>8</v>
      </c>
      <c r="J950" s="19">
        <v>47</v>
      </c>
    </row>
    <row r="951" spans="2:10" x14ac:dyDescent="0.25">
      <c r="B951" s="28">
        <v>86</v>
      </c>
      <c r="C951" s="11" t="s">
        <v>718</v>
      </c>
      <c r="D951" s="12">
        <v>86569</v>
      </c>
      <c r="E951" s="12" t="s">
        <v>722</v>
      </c>
      <c r="F951" s="15">
        <v>6</v>
      </c>
      <c r="G951" s="16">
        <v>6</v>
      </c>
      <c r="H951" s="17">
        <f t="shared" si="14"/>
        <v>1</v>
      </c>
      <c r="I951" s="19">
        <v>2</v>
      </c>
      <c r="J951" s="19">
        <v>4</v>
      </c>
    </row>
    <row r="952" spans="2:10" x14ac:dyDescent="0.25">
      <c r="B952" s="28">
        <v>86</v>
      </c>
      <c r="C952" s="11" t="s">
        <v>718</v>
      </c>
      <c r="D952" s="12">
        <v>86571</v>
      </c>
      <c r="E952" s="12" t="s">
        <v>723</v>
      </c>
      <c r="F952" s="15">
        <v>370.94000000000005</v>
      </c>
      <c r="G952" s="16">
        <v>370.94000000000005</v>
      </c>
      <c r="H952" s="17">
        <f t="shared" si="14"/>
        <v>1</v>
      </c>
      <c r="I952" s="19">
        <v>176.10999999999996</v>
      </c>
      <c r="J952" s="19">
        <v>194.82999999999998</v>
      </c>
    </row>
    <row r="953" spans="2:10" x14ac:dyDescent="0.25">
      <c r="B953" s="28">
        <v>86</v>
      </c>
      <c r="C953" s="11" t="s">
        <v>718</v>
      </c>
      <c r="D953" s="12">
        <v>86573</v>
      </c>
      <c r="E953" s="12" t="s">
        <v>724</v>
      </c>
      <c r="F953" s="15">
        <v>110</v>
      </c>
      <c r="G953" s="16">
        <v>110</v>
      </c>
      <c r="H953" s="17">
        <f t="shared" si="14"/>
        <v>1</v>
      </c>
      <c r="I953" s="19">
        <v>56.33</v>
      </c>
      <c r="J953" s="19">
        <v>53.67</v>
      </c>
    </row>
    <row r="954" spans="2:10" x14ac:dyDescent="0.25">
      <c r="B954" s="28">
        <v>86</v>
      </c>
      <c r="C954" s="11" t="s">
        <v>718</v>
      </c>
      <c r="D954" s="12">
        <v>86749</v>
      </c>
      <c r="E954" s="12" t="s">
        <v>725</v>
      </c>
      <c r="F954" s="15">
        <v>1</v>
      </c>
      <c r="G954" s="16">
        <v>1</v>
      </c>
      <c r="H954" s="17">
        <f t="shared" si="14"/>
        <v>1</v>
      </c>
      <c r="I954" s="19">
        <v>0</v>
      </c>
      <c r="J954" s="19">
        <v>1</v>
      </c>
    </row>
    <row r="955" spans="2:10" x14ac:dyDescent="0.25">
      <c r="B955" s="28">
        <v>86</v>
      </c>
      <c r="C955" s="11" t="s">
        <v>718</v>
      </c>
      <c r="D955" s="12">
        <v>86757</v>
      </c>
      <c r="E955" s="12" t="s">
        <v>604</v>
      </c>
      <c r="F955" s="15">
        <v>12.5</v>
      </c>
      <c r="G955" s="16">
        <v>12.5</v>
      </c>
      <c r="H955" s="17">
        <f t="shared" si="14"/>
        <v>1</v>
      </c>
      <c r="I955" s="19">
        <v>6</v>
      </c>
      <c r="J955" s="19">
        <v>6.5</v>
      </c>
    </row>
    <row r="956" spans="2:10" x14ac:dyDescent="0.25">
      <c r="B956" s="28">
        <v>86</v>
      </c>
      <c r="C956" s="11" t="s">
        <v>718</v>
      </c>
      <c r="D956" s="12">
        <v>86760</v>
      </c>
      <c r="E956" s="12" t="s">
        <v>726</v>
      </c>
      <c r="F956" s="15">
        <v>9.4</v>
      </c>
      <c r="G956" s="16">
        <v>9.4</v>
      </c>
      <c r="H956" s="17">
        <f t="shared" si="14"/>
        <v>1</v>
      </c>
      <c r="I956" s="19">
        <v>0.4</v>
      </c>
      <c r="J956" s="19">
        <v>9</v>
      </c>
    </row>
    <row r="957" spans="2:10" x14ac:dyDescent="0.25">
      <c r="B957" s="28">
        <v>86</v>
      </c>
      <c r="C957" s="11" t="s">
        <v>718</v>
      </c>
      <c r="D957" s="12">
        <v>86865</v>
      </c>
      <c r="E957" s="12" t="s">
        <v>727</v>
      </c>
      <c r="F957" s="15">
        <v>35.5</v>
      </c>
      <c r="G957" s="16">
        <v>35.5</v>
      </c>
      <c r="H957" s="17">
        <f t="shared" si="14"/>
        <v>1</v>
      </c>
      <c r="I957" s="19">
        <v>13.5</v>
      </c>
      <c r="J957" s="19">
        <v>22</v>
      </c>
    </row>
    <row r="958" spans="2:10" x14ac:dyDescent="0.25">
      <c r="B958" s="28">
        <v>94</v>
      </c>
      <c r="C958" s="11" t="s">
        <v>728</v>
      </c>
      <c r="D958" s="12">
        <v>94001</v>
      </c>
      <c r="E958" s="12" t="s">
        <v>729</v>
      </c>
      <c r="F958" s="15">
        <v>3.9</v>
      </c>
      <c r="G958" s="16">
        <v>3.9</v>
      </c>
      <c r="H958" s="17">
        <f t="shared" si="14"/>
        <v>1</v>
      </c>
      <c r="I958" s="19">
        <v>3.4</v>
      </c>
      <c r="J958" s="19">
        <v>0.5</v>
      </c>
    </row>
    <row r="959" spans="2:10" x14ac:dyDescent="0.25">
      <c r="B959" s="28">
        <v>95</v>
      </c>
      <c r="C959" s="11" t="s">
        <v>730</v>
      </c>
      <c r="D959" s="12">
        <v>95001</v>
      </c>
      <c r="E959" s="12" t="s">
        <v>731</v>
      </c>
      <c r="F959" s="15">
        <v>542.09999999999991</v>
      </c>
      <c r="G959" s="16">
        <v>542.09999999999991</v>
      </c>
      <c r="H959" s="17">
        <f t="shared" si="14"/>
        <v>1</v>
      </c>
      <c r="I959" s="19">
        <v>152.10000000000002</v>
      </c>
      <c r="J959" s="19">
        <v>390</v>
      </c>
    </row>
    <row r="960" spans="2:10" x14ac:dyDescent="0.25">
      <c r="B960" s="28">
        <v>95</v>
      </c>
      <c r="C960" s="11" t="s">
        <v>730</v>
      </c>
      <c r="D960" s="12">
        <v>95015</v>
      </c>
      <c r="E960" s="12" t="s">
        <v>111</v>
      </c>
      <c r="F960" s="15">
        <v>192</v>
      </c>
      <c r="G960" s="16">
        <v>192</v>
      </c>
      <c r="H960" s="17">
        <f t="shared" si="14"/>
        <v>1</v>
      </c>
      <c r="I960" s="19">
        <v>49.33</v>
      </c>
      <c r="J960" s="19">
        <v>142.67000000000002</v>
      </c>
    </row>
    <row r="961" spans="2:10" x14ac:dyDescent="0.25">
      <c r="B961" s="28">
        <v>95</v>
      </c>
      <c r="C961" s="11" t="s">
        <v>730</v>
      </c>
      <c r="D961" s="12">
        <v>95025</v>
      </c>
      <c r="E961" s="12" t="s">
        <v>936</v>
      </c>
      <c r="F961" s="15">
        <v>208.02000000000004</v>
      </c>
      <c r="G961" s="16">
        <v>208.02000000000004</v>
      </c>
      <c r="H961" s="17">
        <f t="shared" si="14"/>
        <v>1</v>
      </c>
      <c r="I961" s="19">
        <v>26.67</v>
      </c>
      <c r="J961" s="19">
        <v>181.35000000000002</v>
      </c>
    </row>
    <row r="962" spans="2:10" x14ac:dyDescent="0.25">
      <c r="B962" s="28">
        <v>95</v>
      </c>
      <c r="C962" s="11" t="s">
        <v>730</v>
      </c>
      <c r="D962" s="12">
        <v>95200</v>
      </c>
      <c r="E962" s="12" t="s">
        <v>732</v>
      </c>
      <c r="F962" s="15">
        <v>12.5</v>
      </c>
      <c r="G962" s="16">
        <v>12.5</v>
      </c>
      <c r="H962" s="17">
        <f t="shared" si="14"/>
        <v>1</v>
      </c>
      <c r="I962" s="19">
        <v>3.5</v>
      </c>
      <c r="J962" s="19">
        <v>9</v>
      </c>
    </row>
    <row r="963" spans="2:10" x14ac:dyDescent="0.25">
      <c r="B963" s="28">
        <v>99</v>
      </c>
      <c r="C963" s="11" t="s">
        <v>733</v>
      </c>
      <c r="D963" s="12">
        <v>99001</v>
      </c>
      <c r="E963" s="12" t="s">
        <v>734</v>
      </c>
      <c r="F963" s="15">
        <v>8</v>
      </c>
      <c r="G963" s="16">
        <v>8</v>
      </c>
      <c r="H963" s="17">
        <f t="shared" si="14"/>
        <v>1</v>
      </c>
      <c r="I963" s="19">
        <v>0</v>
      </c>
      <c r="J963" s="19">
        <v>8</v>
      </c>
    </row>
    <row r="964" spans="2:10" x14ac:dyDescent="0.25">
      <c r="B964" s="28">
        <v>99</v>
      </c>
      <c r="C964" s="11" t="s">
        <v>733</v>
      </c>
      <c r="D964" s="12">
        <v>99524</v>
      </c>
      <c r="E964" s="12" t="s">
        <v>937</v>
      </c>
      <c r="F964" s="15">
        <v>26</v>
      </c>
      <c r="G964" s="16">
        <v>26</v>
      </c>
      <c r="H964" s="17">
        <f t="shared" si="14"/>
        <v>1</v>
      </c>
      <c r="I964" s="19">
        <v>0</v>
      </c>
      <c r="J964" s="19">
        <v>26</v>
      </c>
    </row>
    <row r="965" spans="2:10" x14ac:dyDescent="0.25">
      <c r="B965" s="28">
        <v>99</v>
      </c>
      <c r="C965" s="11" t="s">
        <v>733</v>
      </c>
      <c r="D965" s="12">
        <v>99624</v>
      </c>
      <c r="E965" s="12" t="s">
        <v>735</v>
      </c>
      <c r="F965" s="15">
        <v>18.13</v>
      </c>
      <c r="G965" s="16">
        <v>18.13</v>
      </c>
      <c r="H965" s="17">
        <f t="shared" si="14"/>
        <v>1</v>
      </c>
      <c r="I965" s="19">
        <v>14.33</v>
      </c>
      <c r="J965" s="19">
        <v>3.8</v>
      </c>
    </row>
    <row r="966" spans="2:10" x14ac:dyDescent="0.25">
      <c r="B966" s="25"/>
      <c r="C966" s="26"/>
      <c r="D966" s="26"/>
      <c r="E966" s="26"/>
      <c r="F966" s="27">
        <f>SUM(F12:F965)</f>
        <v>141163.12999999995</v>
      </c>
      <c r="G966" s="27">
        <f>SUM(G12:G965)</f>
        <v>131259.22999999998</v>
      </c>
      <c r="H966" s="18">
        <f>+IFERROR(G966/F966,0)</f>
        <v>0.92984074524275584</v>
      </c>
      <c r="I966" s="27">
        <f>SUM(I12:I965)</f>
        <v>48297.629999999961</v>
      </c>
      <c r="J966" s="27">
        <f>SUM(J12:J965)</f>
        <v>82961.600000000079</v>
      </c>
    </row>
    <row r="967" spans="2:10" x14ac:dyDescent="0.25">
      <c r="I967" s="20"/>
      <c r="J967" s="21"/>
    </row>
    <row r="968" spans="2:10" x14ac:dyDescent="0.25">
      <c r="F968" s="13"/>
      <c r="G968" s="14"/>
    </row>
    <row r="969" spans="2:10" x14ac:dyDescent="0.25">
      <c r="F969" s="14"/>
      <c r="G969" s="14"/>
    </row>
    <row r="970" spans="2:10" x14ac:dyDescent="0.25">
      <c r="F970" s="14"/>
      <c r="G970" s="14"/>
    </row>
    <row r="971" spans="2:10" x14ac:dyDescent="0.25">
      <c r="F971" s="14"/>
      <c r="G971" s="14"/>
    </row>
    <row r="972" spans="2:10" x14ac:dyDescent="0.25">
      <c r="F972" s="14"/>
      <c r="G972" s="14"/>
    </row>
  </sheetData>
  <sheetProtection formatCells="0" formatColumns="0" formatRows="0" insertColumns="0" sort="0" autoFilter="0"/>
  <autoFilter ref="B11:J966" xr:uid="{46182D78-A385-42CC-9C76-759B5266FD36}"/>
  <mergeCells count="8">
    <mergeCell ref="I10:J10"/>
    <mergeCell ref="B2:J2"/>
    <mergeCell ref="B4:C4"/>
    <mergeCell ref="D4:J4"/>
    <mergeCell ref="B5:C5"/>
    <mergeCell ref="D5:J5"/>
    <mergeCell ref="B6:C6"/>
    <mergeCell ref="D6:J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F5282-0279-46FC-B4FA-2AB7BC525A67}">
  <dimension ref="B2:S187"/>
  <sheetViews>
    <sheetView zoomScaleNormal="100" workbookViewId="0">
      <selection activeCell="G16" sqref="G16"/>
    </sheetView>
  </sheetViews>
  <sheetFormatPr baseColWidth="10" defaultColWidth="10.875" defaultRowHeight="14.25" x14ac:dyDescent="0.25"/>
  <cols>
    <col min="1" max="1" width="4.5" style="1" customWidth="1"/>
    <col min="2" max="2" width="10.5" style="1" customWidth="1"/>
    <col min="3" max="3" width="29.625" style="2" customWidth="1"/>
    <col min="4" max="4" width="10.5" style="1" customWidth="1"/>
    <col min="5" max="5" width="18.125" style="2" customWidth="1"/>
    <col min="6" max="6" width="13.25" style="1" customWidth="1"/>
    <col min="7" max="7" width="19.5" style="2" customWidth="1"/>
    <col min="8" max="8" width="21.25" style="1" bestFit="1" customWidth="1"/>
    <col min="9" max="9" width="20.25" style="1" customWidth="1"/>
    <col min="10" max="10" width="9.375" style="1" bestFit="1" customWidth="1"/>
    <col min="11" max="12" width="18.125" style="1" customWidth="1"/>
    <col min="13" max="13" width="10.875" style="1"/>
    <col min="14" max="14" width="12.625" style="1" bestFit="1" customWidth="1"/>
    <col min="15" max="17" width="10.875" style="1"/>
    <col min="18" max="18" width="12.5" style="1" bestFit="1" customWidth="1"/>
    <col min="19" max="16384" width="10.875" style="1"/>
  </cols>
  <sheetData>
    <row r="2" spans="2:19" ht="20.25" customHeight="1" x14ac:dyDescent="0.25">
      <c r="B2" s="280" t="s">
        <v>999</v>
      </c>
      <c r="C2" s="280"/>
      <c r="D2" s="280"/>
      <c r="E2" s="280"/>
      <c r="F2" s="280"/>
      <c r="G2" s="280"/>
      <c r="H2" s="280"/>
      <c r="I2" s="280"/>
      <c r="J2" s="280"/>
      <c r="K2" s="280"/>
      <c r="L2" s="58"/>
    </row>
    <row r="3" spans="2:19" ht="15" thickBot="1" x14ac:dyDescent="0.3"/>
    <row r="4" spans="2:19" ht="24.95" customHeight="1" x14ac:dyDescent="0.25">
      <c r="B4" s="308" t="s">
        <v>1</v>
      </c>
      <c r="C4" s="309"/>
      <c r="D4" s="298" t="s">
        <v>998</v>
      </c>
      <c r="E4" s="298"/>
      <c r="F4" s="298"/>
      <c r="G4" s="298"/>
      <c r="H4" s="298"/>
      <c r="I4" s="298"/>
      <c r="J4" s="298"/>
      <c r="K4" s="298"/>
      <c r="L4" s="299"/>
    </row>
    <row r="5" spans="2:19" ht="24.95" customHeight="1" x14ac:dyDescent="0.25">
      <c r="B5" s="306" t="s">
        <v>2</v>
      </c>
      <c r="C5" s="307"/>
      <c r="D5" s="296" t="s">
        <v>997</v>
      </c>
      <c r="E5" s="296"/>
      <c r="F5" s="296"/>
      <c r="G5" s="296"/>
      <c r="H5" s="296"/>
      <c r="I5" s="296"/>
      <c r="J5" s="296"/>
      <c r="K5" s="296"/>
      <c r="L5" s="297"/>
    </row>
    <row r="6" spans="2:19" ht="24.95" customHeight="1" thickBot="1" x14ac:dyDescent="0.3">
      <c r="B6" s="304" t="s">
        <v>3</v>
      </c>
      <c r="C6" s="305"/>
      <c r="D6" s="310" t="s">
        <v>4</v>
      </c>
      <c r="E6" s="310"/>
      <c r="F6" s="310"/>
      <c r="G6" s="310"/>
      <c r="H6" s="310"/>
      <c r="I6" s="310"/>
      <c r="J6" s="310"/>
      <c r="K6" s="310"/>
      <c r="L6" s="311"/>
    </row>
    <row r="7" spans="2:19" ht="12" customHeight="1" thickBot="1" x14ac:dyDescent="0.3">
      <c r="B7" s="55"/>
    </row>
    <row r="8" spans="2:19" ht="34.5" customHeight="1" thickBot="1" x14ac:dyDescent="0.3">
      <c r="B8" s="55"/>
      <c r="K8" s="57" t="s">
        <v>13</v>
      </c>
      <c r="L8" s="6" t="s">
        <v>905</v>
      </c>
    </row>
    <row r="9" spans="2:19" ht="15" x14ac:dyDescent="0.25">
      <c r="B9" s="55"/>
      <c r="G9" s="55"/>
      <c r="I9" s="56"/>
    </row>
    <row r="10" spans="2:19" ht="40.5" customHeight="1" x14ac:dyDescent="0.25">
      <c r="B10" s="55"/>
      <c r="K10" s="303" t="s">
        <v>996</v>
      </c>
      <c r="L10" s="303"/>
    </row>
    <row r="11" spans="2:19" ht="46.5" customHeight="1" x14ac:dyDescent="0.25">
      <c r="B11" s="3" t="s">
        <v>995</v>
      </c>
      <c r="C11" s="3" t="s">
        <v>994</v>
      </c>
      <c r="D11" s="3" t="s">
        <v>993</v>
      </c>
      <c r="E11" s="3" t="s">
        <v>992</v>
      </c>
      <c r="F11" s="3" t="s">
        <v>991</v>
      </c>
      <c r="G11" s="3" t="s">
        <v>990</v>
      </c>
      <c r="H11" s="4" t="s">
        <v>989</v>
      </c>
      <c r="I11" s="4" t="s">
        <v>988</v>
      </c>
      <c r="J11" s="4" t="s">
        <v>8</v>
      </c>
      <c r="K11" s="5" t="s">
        <v>15</v>
      </c>
      <c r="L11" s="5" t="s">
        <v>16</v>
      </c>
    </row>
    <row r="12" spans="2:19" ht="15.75" x14ac:dyDescent="0.25">
      <c r="B12" s="46">
        <v>1</v>
      </c>
      <c r="C12" s="45" t="s">
        <v>983</v>
      </c>
      <c r="D12" s="43">
        <v>19</v>
      </c>
      <c r="E12" s="43" t="s">
        <v>242</v>
      </c>
      <c r="F12" s="53">
        <v>19050</v>
      </c>
      <c r="G12" s="52" t="s">
        <v>35</v>
      </c>
      <c r="H12" s="40">
        <v>0</v>
      </c>
      <c r="I12" s="19">
        <v>0</v>
      </c>
      <c r="J12" s="39">
        <f t="shared" ref="J12:J43" si="0">+IFERROR(I12/H12,0)</f>
        <v>0</v>
      </c>
      <c r="K12" s="38">
        <v>0</v>
      </c>
      <c r="L12" s="19">
        <v>0</v>
      </c>
    </row>
    <row r="13" spans="2:19" ht="15.75" x14ac:dyDescent="0.25">
      <c r="B13" s="46">
        <v>1</v>
      </c>
      <c r="C13" s="45" t="s">
        <v>983</v>
      </c>
      <c r="D13" s="43">
        <v>19</v>
      </c>
      <c r="E13" s="43" t="s">
        <v>242</v>
      </c>
      <c r="F13" s="53">
        <v>19075</v>
      </c>
      <c r="G13" s="52" t="s">
        <v>245</v>
      </c>
      <c r="H13" s="40">
        <v>823.1</v>
      </c>
      <c r="I13" s="19">
        <v>822.1</v>
      </c>
      <c r="J13" s="39">
        <f t="shared" si="0"/>
        <v>0.99878508079212736</v>
      </c>
      <c r="K13" s="38">
        <v>213.4</v>
      </c>
      <c r="L13" s="19">
        <v>608.70000000000005</v>
      </c>
    </row>
    <row r="14" spans="2:19" ht="15.75" x14ac:dyDescent="0.25">
      <c r="B14" s="46">
        <v>1</v>
      </c>
      <c r="C14" s="45" t="s">
        <v>983</v>
      </c>
      <c r="D14" s="43">
        <v>19</v>
      </c>
      <c r="E14" s="43" t="s">
        <v>242</v>
      </c>
      <c r="F14" s="53">
        <v>19110</v>
      </c>
      <c r="G14" s="52" t="s">
        <v>246</v>
      </c>
      <c r="H14" s="40">
        <v>1.3</v>
      </c>
      <c r="I14" s="19">
        <v>1.3</v>
      </c>
      <c r="J14" s="39">
        <f t="shared" si="0"/>
        <v>1</v>
      </c>
      <c r="K14" s="38">
        <v>0</v>
      </c>
      <c r="L14" s="19">
        <v>1.3</v>
      </c>
      <c r="R14" s="54"/>
      <c r="S14" s="54"/>
    </row>
    <row r="15" spans="2:19" ht="15.75" x14ac:dyDescent="0.25">
      <c r="B15" s="46">
        <v>1</v>
      </c>
      <c r="C15" s="45" t="s">
        <v>983</v>
      </c>
      <c r="D15" s="43">
        <v>19</v>
      </c>
      <c r="E15" s="43" t="s">
        <v>242</v>
      </c>
      <c r="F15" s="53">
        <v>19130</v>
      </c>
      <c r="G15" s="52" t="s">
        <v>247</v>
      </c>
      <c r="H15" s="40">
        <v>3</v>
      </c>
      <c r="I15" s="19">
        <v>3</v>
      </c>
      <c r="J15" s="39">
        <f t="shared" si="0"/>
        <v>1</v>
      </c>
      <c r="K15" s="38">
        <v>2</v>
      </c>
      <c r="L15" s="19">
        <v>1</v>
      </c>
    </row>
    <row r="16" spans="2:19" ht="15.75" x14ac:dyDescent="0.25">
      <c r="B16" s="46">
        <v>1</v>
      </c>
      <c r="C16" s="45" t="s">
        <v>983</v>
      </c>
      <c r="D16" s="43">
        <v>19</v>
      </c>
      <c r="E16" s="43" t="s">
        <v>242</v>
      </c>
      <c r="F16" s="53">
        <v>19137</v>
      </c>
      <c r="G16" s="52" t="s">
        <v>248</v>
      </c>
      <c r="H16" s="40">
        <v>4</v>
      </c>
      <c r="I16" s="19">
        <v>3</v>
      </c>
      <c r="J16" s="39">
        <f t="shared" si="0"/>
        <v>0.75</v>
      </c>
      <c r="K16" s="38">
        <v>3</v>
      </c>
      <c r="L16" s="19">
        <v>0</v>
      </c>
    </row>
    <row r="17" spans="2:12" ht="15.75" x14ac:dyDescent="0.25">
      <c r="B17" s="46">
        <v>1</v>
      </c>
      <c r="C17" s="45" t="s">
        <v>983</v>
      </c>
      <c r="D17" s="43">
        <v>19</v>
      </c>
      <c r="E17" s="43" t="s">
        <v>242</v>
      </c>
      <c r="F17" s="53">
        <v>19142</v>
      </c>
      <c r="G17" s="52" t="s">
        <v>249</v>
      </c>
      <c r="H17" s="40">
        <v>11.89</v>
      </c>
      <c r="I17" s="19">
        <v>11.89</v>
      </c>
      <c r="J17" s="39">
        <f t="shared" si="0"/>
        <v>1</v>
      </c>
      <c r="K17" s="38">
        <v>2.2999999999999998</v>
      </c>
      <c r="L17" s="19">
        <v>9.59</v>
      </c>
    </row>
    <row r="18" spans="2:12" ht="15.75" x14ac:dyDescent="0.25">
      <c r="B18" s="46">
        <v>1</v>
      </c>
      <c r="C18" s="45" t="s">
        <v>983</v>
      </c>
      <c r="D18" s="43">
        <v>19</v>
      </c>
      <c r="E18" s="43" t="s">
        <v>242</v>
      </c>
      <c r="F18" s="53">
        <v>19212</v>
      </c>
      <c r="G18" s="52" t="s">
        <v>250</v>
      </c>
      <c r="H18" s="40">
        <v>6.6</v>
      </c>
      <c r="I18" s="19">
        <v>6.6</v>
      </c>
      <c r="J18" s="39">
        <f t="shared" si="0"/>
        <v>1</v>
      </c>
      <c r="K18" s="38">
        <v>4</v>
      </c>
      <c r="L18" s="19">
        <v>2.6</v>
      </c>
    </row>
    <row r="19" spans="2:12" ht="15.75" x14ac:dyDescent="0.25">
      <c r="B19" s="46">
        <v>1</v>
      </c>
      <c r="C19" s="45" t="s">
        <v>983</v>
      </c>
      <c r="D19" s="43">
        <v>19</v>
      </c>
      <c r="E19" s="43" t="s">
        <v>242</v>
      </c>
      <c r="F19" s="53">
        <v>19256</v>
      </c>
      <c r="G19" s="52" t="s">
        <v>251</v>
      </c>
      <c r="H19" s="40">
        <v>20.799999999999997</v>
      </c>
      <c r="I19" s="19">
        <v>20.799999999999997</v>
      </c>
      <c r="J19" s="39">
        <f t="shared" si="0"/>
        <v>1</v>
      </c>
      <c r="K19" s="38">
        <v>9.1999999999999993</v>
      </c>
      <c r="L19" s="19">
        <v>11.6</v>
      </c>
    </row>
    <row r="20" spans="2:12" ht="15.75" x14ac:dyDescent="0.25">
      <c r="B20" s="46">
        <v>1</v>
      </c>
      <c r="C20" s="45" t="s">
        <v>983</v>
      </c>
      <c r="D20" s="43">
        <v>19</v>
      </c>
      <c r="E20" s="43" t="s">
        <v>242</v>
      </c>
      <c r="F20" s="53">
        <v>19364</v>
      </c>
      <c r="G20" s="52" t="s">
        <v>254</v>
      </c>
      <c r="H20" s="40">
        <v>2.5</v>
      </c>
      <c r="I20" s="19">
        <v>2.5</v>
      </c>
      <c r="J20" s="39">
        <f t="shared" si="0"/>
        <v>1</v>
      </c>
      <c r="K20" s="38">
        <v>1.5</v>
      </c>
      <c r="L20" s="19">
        <v>1</v>
      </c>
    </row>
    <row r="21" spans="2:12" ht="15.75" x14ac:dyDescent="0.25">
      <c r="B21" s="46">
        <v>1</v>
      </c>
      <c r="C21" s="45" t="s">
        <v>983</v>
      </c>
      <c r="D21" s="43">
        <v>19</v>
      </c>
      <c r="E21" s="43" t="s">
        <v>242</v>
      </c>
      <c r="F21" s="53">
        <v>19450</v>
      </c>
      <c r="G21" s="52" t="s">
        <v>256</v>
      </c>
      <c r="H21" s="40">
        <v>269.89999999999998</v>
      </c>
      <c r="I21" s="19">
        <v>269.89999999999998</v>
      </c>
      <c r="J21" s="39">
        <f t="shared" si="0"/>
        <v>1</v>
      </c>
      <c r="K21" s="38">
        <v>67.900000000000006</v>
      </c>
      <c r="L21" s="19">
        <v>202</v>
      </c>
    </row>
    <row r="22" spans="2:12" ht="15.75" x14ac:dyDescent="0.25">
      <c r="B22" s="46">
        <v>1</v>
      </c>
      <c r="C22" s="45" t="s">
        <v>983</v>
      </c>
      <c r="D22" s="43">
        <v>19</v>
      </c>
      <c r="E22" s="43" t="s">
        <v>242</v>
      </c>
      <c r="F22" s="53">
        <v>19455</v>
      </c>
      <c r="G22" s="52" t="s">
        <v>257</v>
      </c>
      <c r="H22" s="40">
        <v>3.6699999999999995</v>
      </c>
      <c r="I22" s="19">
        <v>3.6699999999999995</v>
      </c>
      <c r="J22" s="39">
        <f t="shared" si="0"/>
        <v>1</v>
      </c>
      <c r="K22" s="38">
        <v>1.4400000000000002</v>
      </c>
      <c r="L22" s="19">
        <v>2.23</v>
      </c>
    </row>
    <row r="23" spans="2:12" ht="15.75" x14ac:dyDescent="0.25">
      <c r="B23" s="46">
        <v>1</v>
      </c>
      <c r="C23" s="45" t="s">
        <v>983</v>
      </c>
      <c r="D23" s="43">
        <v>19</v>
      </c>
      <c r="E23" s="43" t="s">
        <v>242</v>
      </c>
      <c r="F23" s="53">
        <v>19473</v>
      </c>
      <c r="G23" s="52" t="s">
        <v>122</v>
      </c>
      <c r="H23" s="40">
        <v>6.4799999999999995</v>
      </c>
      <c r="I23" s="19">
        <v>6.4799999999999995</v>
      </c>
      <c r="J23" s="39">
        <f t="shared" si="0"/>
        <v>1</v>
      </c>
      <c r="K23" s="38">
        <v>0</v>
      </c>
      <c r="L23" s="19">
        <v>6.4799999999999995</v>
      </c>
    </row>
    <row r="24" spans="2:12" ht="15.75" x14ac:dyDescent="0.25">
      <c r="B24" s="46">
        <v>1</v>
      </c>
      <c r="C24" s="45" t="s">
        <v>983</v>
      </c>
      <c r="D24" s="43">
        <v>19</v>
      </c>
      <c r="E24" s="43" t="s">
        <v>242</v>
      </c>
      <c r="F24" s="53">
        <v>19532</v>
      </c>
      <c r="G24" s="52" t="s">
        <v>259</v>
      </c>
      <c r="H24" s="40">
        <v>261</v>
      </c>
      <c r="I24" s="19">
        <v>261</v>
      </c>
      <c r="J24" s="39">
        <f t="shared" si="0"/>
        <v>1</v>
      </c>
      <c r="K24" s="38">
        <v>60</v>
      </c>
      <c r="L24" s="19">
        <v>201</v>
      </c>
    </row>
    <row r="25" spans="2:12" ht="15.75" x14ac:dyDescent="0.25">
      <c r="B25" s="46">
        <v>1</v>
      </c>
      <c r="C25" s="45" t="s">
        <v>983</v>
      </c>
      <c r="D25" s="43">
        <v>19</v>
      </c>
      <c r="E25" s="43" t="s">
        <v>242</v>
      </c>
      <c r="F25" s="53">
        <v>19548</v>
      </c>
      <c r="G25" s="52" t="s">
        <v>987</v>
      </c>
      <c r="H25" s="40">
        <v>26.44</v>
      </c>
      <c r="I25" s="19">
        <v>26.44</v>
      </c>
      <c r="J25" s="39">
        <f t="shared" si="0"/>
        <v>1</v>
      </c>
      <c r="K25" s="38">
        <v>2.3000000000000003</v>
      </c>
      <c r="L25" s="19">
        <v>24.14</v>
      </c>
    </row>
    <row r="26" spans="2:12" ht="15.75" x14ac:dyDescent="0.25">
      <c r="B26" s="46">
        <v>1</v>
      </c>
      <c r="C26" s="45" t="s">
        <v>983</v>
      </c>
      <c r="D26" s="43">
        <v>19</v>
      </c>
      <c r="E26" s="43" t="s">
        <v>242</v>
      </c>
      <c r="F26" s="53">
        <v>19698</v>
      </c>
      <c r="G26" s="52" t="s">
        <v>265</v>
      </c>
      <c r="H26" s="40">
        <v>67.44</v>
      </c>
      <c r="I26" s="19">
        <v>10.44</v>
      </c>
      <c r="J26" s="39">
        <f t="shared" si="0"/>
        <v>0.15480427046263345</v>
      </c>
      <c r="K26" s="38">
        <v>3.2</v>
      </c>
      <c r="L26" s="19">
        <v>7.2399999999999993</v>
      </c>
    </row>
    <row r="27" spans="2:12" ht="15.75" x14ac:dyDescent="0.25">
      <c r="B27" s="46">
        <v>1</v>
      </c>
      <c r="C27" s="45" t="s">
        <v>983</v>
      </c>
      <c r="D27" s="43">
        <v>19</v>
      </c>
      <c r="E27" s="43" t="s">
        <v>242</v>
      </c>
      <c r="F27" s="53">
        <v>19780</v>
      </c>
      <c r="G27" s="52" t="s">
        <v>268</v>
      </c>
      <c r="H27" s="40">
        <v>3</v>
      </c>
      <c r="I27" s="19">
        <v>3</v>
      </c>
      <c r="J27" s="39">
        <f t="shared" si="0"/>
        <v>1</v>
      </c>
      <c r="K27" s="38">
        <v>3</v>
      </c>
      <c r="L27" s="19">
        <v>0</v>
      </c>
    </row>
    <row r="28" spans="2:12" ht="15.75" x14ac:dyDescent="0.25">
      <c r="B28" s="46">
        <v>1</v>
      </c>
      <c r="C28" s="45" t="s">
        <v>983</v>
      </c>
      <c r="D28" s="43">
        <v>19</v>
      </c>
      <c r="E28" s="43" t="s">
        <v>242</v>
      </c>
      <c r="F28" s="53">
        <v>19821</v>
      </c>
      <c r="G28" s="52" t="s">
        <v>986</v>
      </c>
      <c r="H28" s="40">
        <v>0</v>
      </c>
      <c r="I28" s="19">
        <v>0</v>
      </c>
      <c r="J28" s="39">
        <f t="shared" si="0"/>
        <v>0</v>
      </c>
      <c r="K28" s="38">
        <v>0</v>
      </c>
      <c r="L28" s="19">
        <v>0</v>
      </c>
    </row>
    <row r="29" spans="2:12" ht="15.75" x14ac:dyDescent="0.25">
      <c r="B29" s="46">
        <v>1</v>
      </c>
      <c r="C29" s="45" t="s">
        <v>983</v>
      </c>
      <c r="D29" s="43">
        <v>52</v>
      </c>
      <c r="E29" s="43" t="s">
        <v>62</v>
      </c>
      <c r="F29" s="53">
        <v>52233</v>
      </c>
      <c r="G29" s="52" t="s">
        <v>933</v>
      </c>
      <c r="H29" s="40">
        <v>18</v>
      </c>
      <c r="I29" s="19">
        <v>18</v>
      </c>
      <c r="J29" s="39">
        <f t="shared" si="0"/>
        <v>1</v>
      </c>
      <c r="K29" s="38">
        <v>0</v>
      </c>
      <c r="L29" s="19">
        <v>18</v>
      </c>
    </row>
    <row r="30" spans="2:12" ht="15.75" x14ac:dyDescent="0.25">
      <c r="B30" s="46">
        <v>1</v>
      </c>
      <c r="C30" s="45" t="s">
        <v>983</v>
      </c>
      <c r="D30" s="43">
        <v>52</v>
      </c>
      <c r="E30" s="43" t="s">
        <v>62</v>
      </c>
      <c r="F30" s="53">
        <v>52256</v>
      </c>
      <c r="G30" s="52" t="s">
        <v>985</v>
      </c>
      <c r="H30" s="40">
        <v>0</v>
      </c>
      <c r="I30" s="19">
        <v>0</v>
      </c>
      <c r="J30" s="39">
        <f t="shared" si="0"/>
        <v>0</v>
      </c>
      <c r="K30" s="38">
        <v>0</v>
      </c>
      <c r="L30" s="19">
        <v>0</v>
      </c>
    </row>
    <row r="31" spans="2:12" ht="15.75" x14ac:dyDescent="0.25">
      <c r="B31" s="46">
        <v>1</v>
      </c>
      <c r="C31" s="45" t="s">
        <v>983</v>
      </c>
      <c r="D31" s="43">
        <v>52</v>
      </c>
      <c r="E31" s="43" t="s">
        <v>62</v>
      </c>
      <c r="F31" s="53">
        <v>52405</v>
      </c>
      <c r="G31" s="52" t="s">
        <v>984</v>
      </c>
      <c r="H31" s="40">
        <v>0</v>
      </c>
      <c r="I31" s="19">
        <v>0</v>
      </c>
      <c r="J31" s="39">
        <f t="shared" si="0"/>
        <v>0</v>
      </c>
      <c r="K31" s="38">
        <v>0</v>
      </c>
      <c r="L31" s="19">
        <v>0</v>
      </c>
    </row>
    <row r="32" spans="2:12" ht="15.75" x14ac:dyDescent="0.25">
      <c r="B32" s="46">
        <v>1</v>
      </c>
      <c r="C32" s="45" t="s">
        <v>983</v>
      </c>
      <c r="D32" s="43">
        <v>52</v>
      </c>
      <c r="E32" s="43" t="s">
        <v>62</v>
      </c>
      <c r="F32" s="53">
        <v>52418</v>
      </c>
      <c r="G32" s="52" t="s">
        <v>889</v>
      </c>
      <c r="H32" s="40">
        <v>180</v>
      </c>
      <c r="I32" s="19">
        <v>180</v>
      </c>
      <c r="J32" s="39">
        <f t="shared" si="0"/>
        <v>1</v>
      </c>
      <c r="K32" s="38">
        <v>38</v>
      </c>
      <c r="L32" s="19">
        <v>142</v>
      </c>
    </row>
    <row r="33" spans="2:12" ht="15.75" x14ac:dyDescent="0.25">
      <c r="B33" s="46">
        <v>1</v>
      </c>
      <c r="C33" s="45" t="s">
        <v>983</v>
      </c>
      <c r="D33" s="43">
        <v>52</v>
      </c>
      <c r="E33" s="43" t="s">
        <v>62</v>
      </c>
      <c r="F33" s="53">
        <v>52540</v>
      </c>
      <c r="G33" s="52" t="s">
        <v>498</v>
      </c>
      <c r="H33" s="40">
        <v>4.8999999999999995</v>
      </c>
      <c r="I33" s="19">
        <v>4.8999999999999995</v>
      </c>
      <c r="J33" s="39">
        <f t="shared" si="0"/>
        <v>1</v>
      </c>
      <c r="K33" s="38">
        <v>1.4</v>
      </c>
      <c r="L33" s="19">
        <v>3.5</v>
      </c>
    </row>
    <row r="34" spans="2:12" ht="15.75" x14ac:dyDescent="0.25">
      <c r="B34" s="46">
        <v>1</v>
      </c>
      <c r="C34" s="45" t="s">
        <v>983</v>
      </c>
      <c r="D34" s="43">
        <v>76</v>
      </c>
      <c r="E34" s="43" t="s">
        <v>670</v>
      </c>
      <c r="F34" s="53">
        <v>76275</v>
      </c>
      <c r="G34" s="52" t="s">
        <v>682</v>
      </c>
      <c r="H34" s="40">
        <v>25.6</v>
      </c>
      <c r="I34" s="19">
        <v>25.6</v>
      </c>
      <c r="J34" s="39">
        <f t="shared" si="0"/>
        <v>1</v>
      </c>
      <c r="K34" s="38">
        <v>6.5</v>
      </c>
      <c r="L34" s="19">
        <v>19.100000000000001</v>
      </c>
    </row>
    <row r="35" spans="2:12" ht="15.75" x14ac:dyDescent="0.25">
      <c r="B35" s="46">
        <v>1</v>
      </c>
      <c r="C35" s="45" t="s">
        <v>983</v>
      </c>
      <c r="D35" s="43">
        <v>76</v>
      </c>
      <c r="E35" s="43" t="s">
        <v>670</v>
      </c>
      <c r="F35" s="53">
        <v>76563</v>
      </c>
      <c r="G35" s="52" t="s">
        <v>688</v>
      </c>
      <c r="H35" s="40">
        <v>1</v>
      </c>
      <c r="I35" s="19">
        <v>1</v>
      </c>
      <c r="J35" s="39">
        <f t="shared" si="0"/>
        <v>1</v>
      </c>
      <c r="K35" s="38">
        <v>0</v>
      </c>
      <c r="L35" s="19">
        <v>1</v>
      </c>
    </row>
    <row r="36" spans="2:12" ht="15.75" x14ac:dyDescent="0.25">
      <c r="B36" s="46">
        <v>2</v>
      </c>
      <c r="C36" s="45" t="s">
        <v>697</v>
      </c>
      <c r="D36" s="43">
        <v>81</v>
      </c>
      <c r="E36" s="43" t="s">
        <v>697</v>
      </c>
      <c r="F36" s="53">
        <v>81065</v>
      </c>
      <c r="G36" s="52" t="s">
        <v>698</v>
      </c>
      <c r="H36" s="40">
        <v>60.320000000000007</v>
      </c>
      <c r="I36" s="19">
        <v>45.320000000000007</v>
      </c>
      <c r="J36" s="39">
        <f t="shared" si="0"/>
        <v>0.75132625994694968</v>
      </c>
      <c r="K36" s="38">
        <v>15.42</v>
      </c>
      <c r="L36" s="19">
        <v>29.9</v>
      </c>
    </row>
    <row r="37" spans="2:12" ht="15.75" x14ac:dyDescent="0.25">
      <c r="B37" s="46">
        <v>2</v>
      </c>
      <c r="C37" s="45" t="s">
        <v>697</v>
      </c>
      <c r="D37" s="43">
        <v>81</v>
      </c>
      <c r="E37" s="43" t="s">
        <v>697</v>
      </c>
      <c r="F37" s="53">
        <v>81300</v>
      </c>
      <c r="G37" s="52" t="s">
        <v>700</v>
      </c>
      <c r="H37" s="40">
        <v>17.5</v>
      </c>
      <c r="I37" s="19">
        <v>17.5</v>
      </c>
      <c r="J37" s="39">
        <f t="shared" si="0"/>
        <v>1</v>
      </c>
      <c r="K37" s="38">
        <v>0</v>
      </c>
      <c r="L37" s="19">
        <v>17.5</v>
      </c>
    </row>
    <row r="38" spans="2:12" ht="15.75" x14ac:dyDescent="0.25">
      <c r="B38" s="46">
        <v>2</v>
      </c>
      <c r="C38" s="45" t="s">
        <v>697</v>
      </c>
      <c r="D38" s="43">
        <v>81</v>
      </c>
      <c r="E38" s="43" t="s">
        <v>697</v>
      </c>
      <c r="F38" s="53">
        <v>81736</v>
      </c>
      <c r="G38" s="52" t="s">
        <v>702</v>
      </c>
      <c r="H38" s="40">
        <v>189.27</v>
      </c>
      <c r="I38" s="19">
        <v>186.27</v>
      </c>
      <c r="J38" s="39">
        <f t="shared" si="0"/>
        <v>0.98414962751624668</v>
      </c>
      <c r="K38" s="38">
        <v>45.27</v>
      </c>
      <c r="L38" s="19">
        <v>141</v>
      </c>
    </row>
    <row r="39" spans="2:12" ht="15.75" x14ac:dyDescent="0.25">
      <c r="B39" s="46">
        <v>2</v>
      </c>
      <c r="C39" s="45" t="s">
        <v>697</v>
      </c>
      <c r="D39" s="43">
        <v>81</v>
      </c>
      <c r="E39" s="43" t="s">
        <v>697</v>
      </c>
      <c r="F39" s="53">
        <v>81794</v>
      </c>
      <c r="G39" s="52" t="s">
        <v>703</v>
      </c>
      <c r="H39" s="40">
        <v>45.7</v>
      </c>
      <c r="I39" s="19">
        <v>28.6</v>
      </c>
      <c r="J39" s="39">
        <f t="shared" si="0"/>
        <v>0.62582056892778992</v>
      </c>
      <c r="K39" s="38">
        <v>8.6999999999999993</v>
      </c>
      <c r="L39" s="19">
        <v>19.899999999999999</v>
      </c>
    </row>
    <row r="40" spans="2:12" ht="15.75" x14ac:dyDescent="0.25">
      <c r="B40" s="46">
        <v>3</v>
      </c>
      <c r="C40" s="45" t="s">
        <v>980</v>
      </c>
      <c r="D40" s="43">
        <v>5</v>
      </c>
      <c r="E40" s="43" t="s">
        <v>24</v>
      </c>
      <c r="F40" s="53">
        <v>5031</v>
      </c>
      <c r="G40" s="52" t="s">
        <v>28</v>
      </c>
      <c r="H40" s="40">
        <v>111.4</v>
      </c>
      <c r="I40" s="19">
        <v>26.9</v>
      </c>
      <c r="J40" s="39">
        <f t="shared" si="0"/>
        <v>0.24147217235188506</v>
      </c>
      <c r="K40" s="38">
        <v>9</v>
      </c>
      <c r="L40" s="19">
        <v>17.899999999999999</v>
      </c>
    </row>
    <row r="41" spans="2:12" ht="15.75" x14ac:dyDescent="0.25">
      <c r="B41" s="46">
        <v>3</v>
      </c>
      <c r="C41" s="45" t="s">
        <v>980</v>
      </c>
      <c r="D41" s="43">
        <v>5</v>
      </c>
      <c r="E41" s="43" t="s">
        <v>24</v>
      </c>
      <c r="F41" s="53">
        <v>5040</v>
      </c>
      <c r="G41" s="52" t="s">
        <v>982</v>
      </c>
      <c r="H41" s="40">
        <v>0</v>
      </c>
      <c r="I41" s="19">
        <v>0</v>
      </c>
      <c r="J41" s="39">
        <f t="shared" si="0"/>
        <v>0</v>
      </c>
      <c r="K41" s="38">
        <v>0</v>
      </c>
      <c r="L41" s="19">
        <v>0</v>
      </c>
    </row>
    <row r="42" spans="2:12" ht="15.75" x14ac:dyDescent="0.25">
      <c r="B42" s="46">
        <v>3</v>
      </c>
      <c r="C42" s="45" t="s">
        <v>980</v>
      </c>
      <c r="D42" s="43">
        <v>5</v>
      </c>
      <c r="E42" s="43" t="s">
        <v>24</v>
      </c>
      <c r="F42" s="53">
        <v>5107</v>
      </c>
      <c r="G42" s="52" t="s">
        <v>39</v>
      </c>
      <c r="H42" s="40">
        <v>2.5</v>
      </c>
      <c r="I42" s="19">
        <v>2.5</v>
      </c>
      <c r="J42" s="39">
        <f t="shared" si="0"/>
        <v>1</v>
      </c>
      <c r="K42" s="38">
        <v>1.3</v>
      </c>
      <c r="L42" s="19">
        <v>1.2</v>
      </c>
    </row>
    <row r="43" spans="2:12" ht="15.75" x14ac:dyDescent="0.25">
      <c r="B43" s="46">
        <v>3</v>
      </c>
      <c r="C43" s="45" t="s">
        <v>980</v>
      </c>
      <c r="D43" s="43">
        <v>5</v>
      </c>
      <c r="E43" s="43" t="s">
        <v>24</v>
      </c>
      <c r="F43" s="53">
        <v>5120</v>
      </c>
      <c r="G43" s="52" t="s">
        <v>41</v>
      </c>
      <c r="H43" s="40">
        <v>39.21</v>
      </c>
      <c r="I43" s="19">
        <v>39.21</v>
      </c>
      <c r="J43" s="39">
        <f t="shared" si="0"/>
        <v>1</v>
      </c>
      <c r="K43" s="38">
        <v>4.04</v>
      </c>
      <c r="L43" s="19">
        <v>35.17</v>
      </c>
    </row>
    <row r="44" spans="2:12" ht="15.75" x14ac:dyDescent="0.25">
      <c r="B44" s="46">
        <v>3</v>
      </c>
      <c r="C44" s="45" t="s">
        <v>980</v>
      </c>
      <c r="D44" s="43">
        <v>5</v>
      </c>
      <c r="E44" s="43" t="s">
        <v>24</v>
      </c>
      <c r="F44" s="53">
        <v>5154</v>
      </c>
      <c r="G44" s="52" t="s">
        <v>45</v>
      </c>
      <c r="H44" s="40">
        <v>37.33</v>
      </c>
      <c r="I44" s="19">
        <v>36.33</v>
      </c>
      <c r="J44" s="39">
        <f t="shared" ref="J44:J75" si="1">+IFERROR(I44/H44,0)</f>
        <v>0.9732118939190999</v>
      </c>
      <c r="K44" s="38">
        <v>4</v>
      </c>
      <c r="L44" s="19">
        <v>32.33</v>
      </c>
    </row>
    <row r="45" spans="2:12" ht="15.75" x14ac:dyDescent="0.25">
      <c r="B45" s="46">
        <v>3</v>
      </c>
      <c r="C45" s="45" t="s">
        <v>980</v>
      </c>
      <c r="D45" s="43">
        <v>5</v>
      </c>
      <c r="E45" s="43" t="s">
        <v>24</v>
      </c>
      <c r="F45" s="53">
        <v>5250</v>
      </c>
      <c r="G45" s="52" t="s">
        <v>50</v>
      </c>
      <c r="H45" s="40">
        <v>5.12</v>
      </c>
      <c r="I45" s="19">
        <v>5.12</v>
      </c>
      <c r="J45" s="39">
        <f t="shared" si="1"/>
        <v>1</v>
      </c>
      <c r="K45" s="38">
        <v>1</v>
      </c>
      <c r="L45" s="19">
        <v>4.12</v>
      </c>
    </row>
    <row r="46" spans="2:12" ht="15.75" x14ac:dyDescent="0.25">
      <c r="B46" s="46">
        <v>3</v>
      </c>
      <c r="C46" s="45" t="s">
        <v>980</v>
      </c>
      <c r="D46" s="43">
        <v>5</v>
      </c>
      <c r="E46" s="43" t="s">
        <v>24</v>
      </c>
      <c r="F46" s="53">
        <v>5361</v>
      </c>
      <c r="G46" s="52" t="s">
        <v>915</v>
      </c>
      <c r="H46" s="40">
        <v>49.6</v>
      </c>
      <c r="I46" s="19">
        <v>49.6</v>
      </c>
      <c r="J46" s="39">
        <f t="shared" si="1"/>
        <v>1</v>
      </c>
      <c r="K46" s="38">
        <v>0</v>
      </c>
      <c r="L46" s="19">
        <v>49.6</v>
      </c>
    </row>
    <row r="47" spans="2:12" ht="15.75" x14ac:dyDescent="0.25">
      <c r="B47" s="46">
        <v>3</v>
      </c>
      <c r="C47" s="45" t="s">
        <v>980</v>
      </c>
      <c r="D47" s="43">
        <v>5</v>
      </c>
      <c r="E47" s="43" t="s">
        <v>24</v>
      </c>
      <c r="F47" s="53">
        <v>5495</v>
      </c>
      <c r="G47" s="52" t="s">
        <v>64</v>
      </c>
      <c r="H47" s="40">
        <v>227.5</v>
      </c>
      <c r="I47" s="19">
        <v>227.5</v>
      </c>
      <c r="J47" s="39">
        <f t="shared" si="1"/>
        <v>1</v>
      </c>
      <c r="K47" s="38">
        <v>134</v>
      </c>
      <c r="L47" s="19">
        <v>93.5</v>
      </c>
    </row>
    <row r="48" spans="2:12" ht="15.75" x14ac:dyDescent="0.25">
      <c r="B48" s="46">
        <v>3</v>
      </c>
      <c r="C48" s="45" t="s">
        <v>980</v>
      </c>
      <c r="D48" s="43">
        <v>5</v>
      </c>
      <c r="E48" s="43" t="s">
        <v>24</v>
      </c>
      <c r="F48" s="53">
        <v>5604</v>
      </c>
      <c r="G48" s="52" t="s">
        <v>751</v>
      </c>
      <c r="H48" s="40">
        <v>11</v>
      </c>
      <c r="I48" s="19">
        <v>11</v>
      </c>
      <c r="J48" s="39">
        <f t="shared" si="1"/>
        <v>1</v>
      </c>
      <c r="K48" s="38">
        <v>1</v>
      </c>
      <c r="L48" s="19">
        <v>10</v>
      </c>
    </row>
    <row r="49" spans="2:12" ht="15.75" x14ac:dyDescent="0.25">
      <c r="B49" s="46">
        <v>3</v>
      </c>
      <c r="C49" s="45" t="s">
        <v>980</v>
      </c>
      <c r="D49" s="43">
        <v>5</v>
      </c>
      <c r="E49" s="43" t="s">
        <v>24</v>
      </c>
      <c r="F49" s="53">
        <v>5736</v>
      </c>
      <c r="G49" s="52" t="s">
        <v>981</v>
      </c>
      <c r="H49" s="40">
        <v>0</v>
      </c>
      <c r="I49" s="19">
        <v>0</v>
      </c>
      <c r="J49" s="39">
        <f t="shared" si="1"/>
        <v>0</v>
      </c>
      <c r="K49" s="38">
        <v>0</v>
      </c>
      <c r="L49" s="19">
        <v>0</v>
      </c>
    </row>
    <row r="50" spans="2:12" ht="15.75" x14ac:dyDescent="0.25">
      <c r="B50" s="46">
        <v>3</v>
      </c>
      <c r="C50" s="45" t="s">
        <v>980</v>
      </c>
      <c r="D50" s="43">
        <v>5</v>
      </c>
      <c r="E50" s="43" t="s">
        <v>24</v>
      </c>
      <c r="F50" s="53">
        <v>5790</v>
      </c>
      <c r="G50" s="52" t="s">
        <v>81</v>
      </c>
      <c r="H50" s="40">
        <v>47.330000000000005</v>
      </c>
      <c r="I50" s="19">
        <v>47.330000000000005</v>
      </c>
      <c r="J50" s="39">
        <f t="shared" si="1"/>
        <v>1</v>
      </c>
      <c r="K50" s="38">
        <v>7.19</v>
      </c>
      <c r="L50" s="19">
        <v>40.14</v>
      </c>
    </row>
    <row r="51" spans="2:12" ht="15.75" x14ac:dyDescent="0.25">
      <c r="B51" s="46">
        <v>3</v>
      </c>
      <c r="C51" s="45" t="s">
        <v>980</v>
      </c>
      <c r="D51" s="43">
        <v>5</v>
      </c>
      <c r="E51" s="43" t="s">
        <v>24</v>
      </c>
      <c r="F51" s="53">
        <v>5854</v>
      </c>
      <c r="G51" s="52" t="s">
        <v>878</v>
      </c>
      <c r="H51" s="40">
        <v>29.459999999999994</v>
      </c>
      <c r="I51" s="19">
        <v>29.459999999999994</v>
      </c>
      <c r="J51" s="39">
        <f t="shared" si="1"/>
        <v>1</v>
      </c>
      <c r="K51" s="38">
        <v>2.59</v>
      </c>
      <c r="L51" s="19">
        <v>26.869999999999997</v>
      </c>
    </row>
    <row r="52" spans="2:12" ht="15.75" x14ac:dyDescent="0.25">
      <c r="B52" s="46">
        <v>3</v>
      </c>
      <c r="C52" s="45" t="s">
        <v>980</v>
      </c>
      <c r="D52" s="43">
        <v>5</v>
      </c>
      <c r="E52" s="43" t="s">
        <v>24</v>
      </c>
      <c r="F52" s="53">
        <v>5895</v>
      </c>
      <c r="G52" s="52" t="s">
        <v>91</v>
      </c>
      <c r="H52" s="40">
        <v>34.739999999999995</v>
      </c>
      <c r="I52" s="19">
        <v>34.739999999999995</v>
      </c>
      <c r="J52" s="39">
        <f t="shared" si="1"/>
        <v>1</v>
      </c>
      <c r="K52" s="38">
        <v>13.34</v>
      </c>
      <c r="L52" s="19">
        <v>21.4</v>
      </c>
    </row>
    <row r="53" spans="2:12" ht="15.75" x14ac:dyDescent="0.25">
      <c r="B53" s="46">
        <v>4</v>
      </c>
      <c r="C53" s="45" t="s">
        <v>979</v>
      </c>
      <c r="D53" s="43">
        <v>54</v>
      </c>
      <c r="E53" s="43" t="s">
        <v>515</v>
      </c>
      <c r="F53" s="53">
        <v>54206</v>
      </c>
      <c r="G53" s="52" t="s">
        <v>836</v>
      </c>
      <c r="H53" s="40">
        <v>74.300000000000011</v>
      </c>
      <c r="I53" s="19">
        <v>74.300000000000011</v>
      </c>
      <c r="J53" s="39">
        <f t="shared" si="1"/>
        <v>1</v>
      </c>
      <c r="K53" s="38">
        <v>10.6</v>
      </c>
      <c r="L53" s="19">
        <v>63.7</v>
      </c>
    </row>
    <row r="54" spans="2:12" ht="15.75" x14ac:dyDescent="0.25">
      <c r="B54" s="46">
        <v>4</v>
      </c>
      <c r="C54" s="45" t="s">
        <v>979</v>
      </c>
      <c r="D54" s="43">
        <v>54</v>
      </c>
      <c r="E54" s="43" t="s">
        <v>515</v>
      </c>
      <c r="F54" s="53">
        <v>54245</v>
      </c>
      <c r="G54" s="52" t="s">
        <v>522</v>
      </c>
      <c r="H54" s="40">
        <v>60.05</v>
      </c>
      <c r="I54" s="19">
        <v>60.05</v>
      </c>
      <c r="J54" s="39">
        <f t="shared" si="1"/>
        <v>1</v>
      </c>
      <c r="K54" s="38">
        <v>14.6</v>
      </c>
      <c r="L54" s="19">
        <v>45.45</v>
      </c>
    </row>
    <row r="55" spans="2:12" ht="15.75" x14ac:dyDescent="0.25">
      <c r="B55" s="46">
        <v>4</v>
      </c>
      <c r="C55" s="45" t="s">
        <v>979</v>
      </c>
      <c r="D55" s="43">
        <v>54</v>
      </c>
      <c r="E55" s="43" t="s">
        <v>515</v>
      </c>
      <c r="F55" s="53">
        <v>54250</v>
      </c>
      <c r="G55" s="52" t="s">
        <v>838</v>
      </c>
      <c r="H55" s="40">
        <v>7.5299999999999994</v>
      </c>
      <c r="I55" s="19">
        <v>7.5299999999999994</v>
      </c>
      <c r="J55" s="39">
        <f t="shared" si="1"/>
        <v>1</v>
      </c>
      <c r="K55" s="38">
        <v>2</v>
      </c>
      <c r="L55" s="19">
        <v>5.5299999999999994</v>
      </c>
    </row>
    <row r="56" spans="2:12" ht="15.75" x14ac:dyDescent="0.25">
      <c r="B56" s="46">
        <v>4</v>
      </c>
      <c r="C56" s="45" t="s">
        <v>979</v>
      </c>
      <c r="D56" s="43">
        <v>54</v>
      </c>
      <c r="E56" s="43" t="s">
        <v>515</v>
      </c>
      <c r="F56" s="53">
        <v>54344</v>
      </c>
      <c r="G56" s="52" t="s">
        <v>525</v>
      </c>
      <c r="H56" s="40">
        <v>68.22999999999999</v>
      </c>
      <c r="I56" s="19">
        <v>68.22999999999999</v>
      </c>
      <c r="J56" s="39">
        <f t="shared" si="1"/>
        <v>1</v>
      </c>
      <c r="K56" s="38">
        <v>12.9</v>
      </c>
      <c r="L56" s="19">
        <v>55.33</v>
      </c>
    </row>
    <row r="57" spans="2:12" ht="15.75" x14ac:dyDescent="0.25">
      <c r="B57" s="46">
        <v>4</v>
      </c>
      <c r="C57" s="45" t="s">
        <v>979</v>
      </c>
      <c r="D57" s="43">
        <v>54</v>
      </c>
      <c r="E57" s="43" t="s">
        <v>515</v>
      </c>
      <c r="F57" s="53">
        <v>54670</v>
      </c>
      <c r="G57" s="52" t="s">
        <v>845</v>
      </c>
      <c r="H57" s="40">
        <v>20</v>
      </c>
      <c r="I57" s="19">
        <v>20</v>
      </c>
      <c r="J57" s="39">
        <f t="shared" si="1"/>
        <v>1</v>
      </c>
      <c r="K57" s="38">
        <v>3</v>
      </c>
      <c r="L57" s="19">
        <v>17</v>
      </c>
    </row>
    <row r="58" spans="2:12" ht="15.75" x14ac:dyDescent="0.25">
      <c r="B58" s="46">
        <v>4</v>
      </c>
      <c r="C58" s="45" t="s">
        <v>979</v>
      </c>
      <c r="D58" s="43">
        <v>54</v>
      </c>
      <c r="E58" s="43" t="s">
        <v>515</v>
      </c>
      <c r="F58" s="53">
        <v>54720</v>
      </c>
      <c r="G58" s="52" t="s">
        <v>846</v>
      </c>
      <c r="H58" s="40">
        <v>146.4</v>
      </c>
      <c r="I58" s="19">
        <v>146.4</v>
      </c>
      <c r="J58" s="39">
        <f t="shared" si="1"/>
        <v>1</v>
      </c>
      <c r="K58" s="38">
        <v>40</v>
      </c>
      <c r="L58" s="19">
        <v>106.4</v>
      </c>
    </row>
    <row r="59" spans="2:12" ht="15.75" x14ac:dyDescent="0.25">
      <c r="B59" s="46">
        <v>4</v>
      </c>
      <c r="C59" s="45" t="s">
        <v>979</v>
      </c>
      <c r="D59" s="43">
        <v>54</v>
      </c>
      <c r="E59" s="43" t="s">
        <v>515</v>
      </c>
      <c r="F59" s="53">
        <v>54800</v>
      </c>
      <c r="G59" s="52" t="s">
        <v>533</v>
      </c>
      <c r="H59" s="40">
        <v>30.5</v>
      </c>
      <c r="I59" s="19">
        <v>30.5</v>
      </c>
      <c r="J59" s="39">
        <f t="shared" si="1"/>
        <v>1</v>
      </c>
      <c r="K59" s="38">
        <v>8.5</v>
      </c>
      <c r="L59" s="19">
        <v>22</v>
      </c>
    </row>
    <row r="60" spans="2:12" ht="15.75" x14ac:dyDescent="0.25">
      <c r="B60" s="46">
        <v>4</v>
      </c>
      <c r="C60" s="45" t="s">
        <v>979</v>
      </c>
      <c r="D60" s="43">
        <v>54</v>
      </c>
      <c r="E60" s="43" t="s">
        <v>515</v>
      </c>
      <c r="F60" s="53">
        <v>54810</v>
      </c>
      <c r="G60" s="52" t="s">
        <v>534</v>
      </c>
      <c r="H60" s="40">
        <v>15.18</v>
      </c>
      <c r="I60" s="19">
        <v>15.18</v>
      </c>
      <c r="J60" s="39">
        <f t="shared" si="1"/>
        <v>1</v>
      </c>
      <c r="K60" s="38">
        <v>8.18</v>
      </c>
      <c r="L60" s="19">
        <v>7</v>
      </c>
    </row>
    <row r="61" spans="2:12" ht="15.75" x14ac:dyDescent="0.25">
      <c r="B61" s="46">
        <v>5</v>
      </c>
      <c r="C61" s="45" t="s">
        <v>388</v>
      </c>
      <c r="D61" s="43">
        <v>5</v>
      </c>
      <c r="E61" s="43" t="s">
        <v>24</v>
      </c>
      <c r="F61" s="53">
        <v>5475</v>
      </c>
      <c r="G61" s="52" t="s">
        <v>978</v>
      </c>
      <c r="H61" s="40">
        <v>0</v>
      </c>
      <c r="I61" s="19">
        <v>0</v>
      </c>
      <c r="J61" s="39">
        <f t="shared" si="1"/>
        <v>0</v>
      </c>
      <c r="K61" s="38">
        <v>0</v>
      </c>
      <c r="L61" s="19">
        <v>0</v>
      </c>
    </row>
    <row r="62" spans="2:12" ht="15.75" x14ac:dyDescent="0.25">
      <c r="B62" s="46">
        <v>5</v>
      </c>
      <c r="C62" s="45" t="s">
        <v>388</v>
      </c>
      <c r="D62" s="43">
        <v>5</v>
      </c>
      <c r="E62" s="43" t="s">
        <v>24</v>
      </c>
      <c r="F62" s="53">
        <v>5873</v>
      </c>
      <c r="G62" s="52" t="s">
        <v>977</v>
      </c>
      <c r="H62" s="40">
        <v>0</v>
      </c>
      <c r="I62" s="19">
        <v>0</v>
      </c>
      <c r="J62" s="39">
        <f t="shared" si="1"/>
        <v>0</v>
      </c>
      <c r="K62" s="38">
        <v>0</v>
      </c>
      <c r="L62" s="19">
        <v>0</v>
      </c>
    </row>
    <row r="63" spans="2:12" ht="15.75" x14ac:dyDescent="0.25">
      <c r="B63" s="46">
        <v>5</v>
      </c>
      <c r="C63" s="45" t="s">
        <v>388</v>
      </c>
      <c r="D63" s="43">
        <v>27</v>
      </c>
      <c r="E63" s="43" t="s">
        <v>388</v>
      </c>
      <c r="F63" s="53">
        <v>27006</v>
      </c>
      <c r="G63" s="52" t="s">
        <v>929</v>
      </c>
      <c r="H63" s="40">
        <v>120</v>
      </c>
      <c r="I63" s="19">
        <v>120</v>
      </c>
      <c r="J63" s="39">
        <f t="shared" si="1"/>
        <v>1</v>
      </c>
      <c r="K63" s="38">
        <v>66.67</v>
      </c>
      <c r="L63" s="19">
        <v>53.33</v>
      </c>
    </row>
    <row r="64" spans="2:12" ht="15.75" x14ac:dyDescent="0.25">
      <c r="B64" s="46">
        <v>5</v>
      </c>
      <c r="C64" s="45" t="s">
        <v>388</v>
      </c>
      <c r="D64" s="43">
        <v>27</v>
      </c>
      <c r="E64" s="43" t="s">
        <v>388</v>
      </c>
      <c r="F64" s="53">
        <v>27099</v>
      </c>
      <c r="G64" s="52" t="s">
        <v>976</v>
      </c>
      <c r="H64" s="40">
        <v>0</v>
      </c>
      <c r="I64" s="19">
        <v>0</v>
      </c>
      <c r="J64" s="39">
        <f t="shared" si="1"/>
        <v>0</v>
      </c>
      <c r="K64" s="38">
        <v>0</v>
      </c>
      <c r="L64" s="19">
        <v>0</v>
      </c>
    </row>
    <row r="65" spans="2:12" ht="15.75" x14ac:dyDescent="0.25">
      <c r="B65" s="46">
        <v>5</v>
      </c>
      <c r="C65" s="45" t="s">
        <v>388</v>
      </c>
      <c r="D65" s="43">
        <v>27</v>
      </c>
      <c r="E65" s="43" t="s">
        <v>388</v>
      </c>
      <c r="F65" s="53">
        <v>27150</v>
      </c>
      <c r="G65" s="52" t="s">
        <v>975</v>
      </c>
      <c r="H65" s="40">
        <v>1195.5</v>
      </c>
      <c r="I65" s="19">
        <v>1195.5</v>
      </c>
      <c r="J65" s="39">
        <f t="shared" si="1"/>
        <v>1</v>
      </c>
      <c r="K65" s="38">
        <v>339.37</v>
      </c>
      <c r="L65" s="19">
        <v>856.13000000000011</v>
      </c>
    </row>
    <row r="66" spans="2:12" ht="15.75" x14ac:dyDescent="0.25">
      <c r="B66" s="46">
        <v>5</v>
      </c>
      <c r="C66" s="45" t="s">
        <v>388</v>
      </c>
      <c r="D66" s="43">
        <v>27</v>
      </c>
      <c r="E66" s="43" t="s">
        <v>388</v>
      </c>
      <c r="F66" s="53">
        <v>27205</v>
      </c>
      <c r="G66" s="52" t="s">
        <v>974</v>
      </c>
      <c r="H66" s="40">
        <v>0</v>
      </c>
      <c r="I66" s="19">
        <v>0</v>
      </c>
      <c r="J66" s="39">
        <f t="shared" si="1"/>
        <v>0</v>
      </c>
      <c r="K66" s="38">
        <v>0</v>
      </c>
      <c r="L66" s="19">
        <v>0</v>
      </c>
    </row>
    <row r="67" spans="2:12" ht="15.75" x14ac:dyDescent="0.25">
      <c r="B67" s="46">
        <v>5</v>
      </c>
      <c r="C67" s="45" t="s">
        <v>388</v>
      </c>
      <c r="D67" s="43">
        <v>27</v>
      </c>
      <c r="E67" s="43" t="s">
        <v>388</v>
      </c>
      <c r="F67" s="53">
        <v>27250</v>
      </c>
      <c r="G67" s="52" t="s">
        <v>973</v>
      </c>
      <c r="H67" s="40">
        <v>0</v>
      </c>
      <c r="I67" s="19">
        <v>0</v>
      </c>
      <c r="J67" s="39">
        <f t="shared" si="1"/>
        <v>0</v>
      </c>
      <c r="K67" s="38">
        <v>0</v>
      </c>
      <c r="L67" s="19">
        <v>0</v>
      </c>
    </row>
    <row r="68" spans="2:12" ht="15.75" x14ac:dyDescent="0.25">
      <c r="B68" s="46">
        <v>5</v>
      </c>
      <c r="C68" s="45" t="s">
        <v>388</v>
      </c>
      <c r="D68" s="43">
        <v>27</v>
      </c>
      <c r="E68" s="43" t="s">
        <v>388</v>
      </c>
      <c r="F68" s="53">
        <v>27361</v>
      </c>
      <c r="G68" s="52" t="s">
        <v>393</v>
      </c>
      <c r="H68" s="40">
        <v>20.3</v>
      </c>
      <c r="I68" s="19">
        <v>20.3</v>
      </c>
      <c r="J68" s="39">
        <f t="shared" si="1"/>
        <v>1</v>
      </c>
      <c r="K68" s="38">
        <v>9.7999999999999989</v>
      </c>
      <c r="L68" s="19">
        <v>10.499999999999998</v>
      </c>
    </row>
    <row r="69" spans="2:12" ht="15.75" x14ac:dyDescent="0.25">
      <c r="B69" s="46">
        <v>5</v>
      </c>
      <c r="C69" s="45" t="s">
        <v>388</v>
      </c>
      <c r="D69" s="43">
        <v>27</v>
      </c>
      <c r="E69" s="43" t="s">
        <v>388</v>
      </c>
      <c r="F69" s="53">
        <v>27425</v>
      </c>
      <c r="G69" s="52" t="s">
        <v>972</v>
      </c>
      <c r="H69" s="40">
        <v>0</v>
      </c>
      <c r="I69" s="19">
        <v>0</v>
      </c>
      <c r="J69" s="39">
        <f t="shared" si="1"/>
        <v>0</v>
      </c>
      <c r="K69" s="38">
        <v>0</v>
      </c>
      <c r="L69" s="19">
        <v>0</v>
      </c>
    </row>
    <row r="70" spans="2:12" ht="15.75" x14ac:dyDescent="0.25">
      <c r="B70" s="46">
        <v>5</v>
      </c>
      <c r="C70" s="45" t="s">
        <v>388</v>
      </c>
      <c r="D70" s="43">
        <v>27</v>
      </c>
      <c r="E70" s="43" t="s">
        <v>388</v>
      </c>
      <c r="F70" s="53">
        <v>27450</v>
      </c>
      <c r="G70" s="52" t="s">
        <v>395</v>
      </c>
      <c r="H70" s="40">
        <v>6.9</v>
      </c>
      <c r="I70" s="19">
        <v>6.9</v>
      </c>
      <c r="J70" s="39">
        <f t="shared" si="1"/>
        <v>1</v>
      </c>
      <c r="K70" s="38">
        <v>1.9</v>
      </c>
      <c r="L70" s="19">
        <v>5</v>
      </c>
    </row>
    <row r="71" spans="2:12" ht="15.75" x14ac:dyDescent="0.25">
      <c r="B71" s="46">
        <v>5</v>
      </c>
      <c r="C71" s="45" t="s">
        <v>388</v>
      </c>
      <c r="D71" s="43">
        <v>27</v>
      </c>
      <c r="E71" s="43" t="s">
        <v>388</v>
      </c>
      <c r="F71" s="53">
        <v>27491</v>
      </c>
      <c r="G71" s="52" t="s">
        <v>396</v>
      </c>
      <c r="H71" s="40">
        <v>5.6</v>
      </c>
      <c r="I71" s="19">
        <v>5.6</v>
      </c>
      <c r="J71" s="39">
        <f t="shared" si="1"/>
        <v>1</v>
      </c>
      <c r="K71" s="38">
        <v>1.2</v>
      </c>
      <c r="L71" s="19">
        <v>4.4000000000000004</v>
      </c>
    </row>
    <row r="72" spans="2:12" ht="15.75" x14ac:dyDescent="0.25">
      <c r="B72" s="46">
        <v>5</v>
      </c>
      <c r="C72" s="45" t="s">
        <v>388</v>
      </c>
      <c r="D72" s="43">
        <v>27</v>
      </c>
      <c r="E72" s="43" t="s">
        <v>388</v>
      </c>
      <c r="F72" s="53">
        <v>27615</v>
      </c>
      <c r="G72" s="52" t="s">
        <v>225</v>
      </c>
      <c r="H72" s="40">
        <v>4079.87</v>
      </c>
      <c r="I72" s="19">
        <v>4049.8700000000003</v>
      </c>
      <c r="J72" s="39">
        <f t="shared" si="1"/>
        <v>0.99264682453117392</v>
      </c>
      <c r="K72" s="38">
        <v>1281.04</v>
      </c>
      <c r="L72" s="19">
        <v>2768.8300000000004</v>
      </c>
    </row>
    <row r="73" spans="2:12" ht="15.75" x14ac:dyDescent="0.25">
      <c r="B73" s="46">
        <v>5</v>
      </c>
      <c r="C73" s="45" t="s">
        <v>388</v>
      </c>
      <c r="D73" s="43">
        <v>27</v>
      </c>
      <c r="E73" s="43" t="s">
        <v>388</v>
      </c>
      <c r="F73" s="53">
        <v>27745</v>
      </c>
      <c r="G73" s="52" t="s">
        <v>971</v>
      </c>
      <c r="H73" s="40">
        <v>0</v>
      </c>
      <c r="I73" s="19">
        <v>0</v>
      </c>
      <c r="J73" s="39">
        <f t="shared" si="1"/>
        <v>0</v>
      </c>
      <c r="K73" s="38">
        <v>0</v>
      </c>
      <c r="L73" s="19">
        <v>0</v>
      </c>
    </row>
    <row r="74" spans="2:12" ht="15.75" x14ac:dyDescent="0.25">
      <c r="B74" s="46">
        <v>5</v>
      </c>
      <c r="C74" s="45" t="s">
        <v>388</v>
      </c>
      <c r="D74" s="43">
        <v>27</v>
      </c>
      <c r="E74" s="43" t="s">
        <v>388</v>
      </c>
      <c r="F74" s="53">
        <v>27800</v>
      </c>
      <c r="G74" s="52" t="s">
        <v>398</v>
      </c>
      <c r="H74" s="40">
        <v>5</v>
      </c>
      <c r="I74" s="19">
        <v>5</v>
      </c>
      <c r="J74" s="39">
        <f t="shared" si="1"/>
        <v>1</v>
      </c>
      <c r="K74" s="38">
        <v>1.5</v>
      </c>
      <c r="L74" s="19">
        <v>3.5</v>
      </c>
    </row>
    <row r="75" spans="2:12" ht="15.75" x14ac:dyDescent="0.25">
      <c r="B75" s="46">
        <v>6</v>
      </c>
      <c r="C75" s="45" t="s">
        <v>966</v>
      </c>
      <c r="D75" s="43">
        <v>18</v>
      </c>
      <c r="E75" s="43" t="s">
        <v>232</v>
      </c>
      <c r="F75" s="53">
        <v>18001</v>
      </c>
      <c r="G75" s="52" t="s">
        <v>233</v>
      </c>
      <c r="H75" s="40">
        <v>16.8</v>
      </c>
      <c r="I75" s="19">
        <v>16.8</v>
      </c>
      <c r="J75" s="39">
        <f t="shared" si="1"/>
        <v>1</v>
      </c>
      <c r="K75" s="38">
        <v>0</v>
      </c>
      <c r="L75" s="19">
        <v>16.8</v>
      </c>
    </row>
    <row r="76" spans="2:12" ht="15.75" x14ac:dyDescent="0.25">
      <c r="B76" s="46">
        <v>6</v>
      </c>
      <c r="C76" s="45" t="s">
        <v>966</v>
      </c>
      <c r="D76" s="43">
        <v>18</v>
      </c>
      <c r="E76" s="43" t="s">
        <v>232</v>
      </c>
      <c r="F76" s="53">
        <v>18029</v>
      </c>
      <c r="G76" s="52" t="s">
        <v>234</v>
      </c>
      <c r="H76" s="40">
        <v>5.5</v>
      </c>
      <c r="I76" s="19">
        <v>5.5</v>
      </c>
      <c r="J76" s="39">
        <f t="shared" ref="J76:J107" si="2">+IFERROR(I76/H76,0)</f>
        <v>1</v>
      </c>
      <c r="K76" s="38">
        <v>0</v>
      </c>
      <c r="L76" s="19">
        <v>5.5</v>
      </c>
    </row>
    <row r="77" spans="2:12" ht="15.75" x14ac:dyDescent="0.25">
      <c r="B77" s="46">
        <v>6</v>
      </c>
      <c r="C77" s="45" t="s">
        <v>966</v>
      </c>
      <c r="D77" s="43">
        <v>18</v>
      </c>
      <c r="E77" s="43" t="s">
        <v>232</v>
      </c>
      <c r="F77" s="53">
        <v>18094</v>
      </c>
      <c r="G77" s="52" t="s">
        <v>235</v>
      </c>
      <c r="H77" s="40">
        <v>23.1</v>
      </c>
      <c r="I77" s="19">
        <v>23.1</v>
      </c>
      <c r="J77" s="39">
        <f t="shared" si="2"/>
        <v>1</v>
      </c>
      <c r="K77" s="38">
        <v>21.6</v>
      </c>
      <c r="L77" s="19">
        <v>1.5</v>
      </c>
    </row>
    <row r="78" spans="2:12" ht="15.75" x14ac:dyDescent="0.25">
      <c r="B78" s="46">
        <v>6</v>
      </c>
      <c r="C78" s="45" t="s">
        <v>966</v>
      </c>
      <c r="D78" s="43">
        <v>18</v>
      </c>
      <c r="E78" s="43" t="s">
        <v>232</v>
      </c>
      <c r="F78" s="53">
        <v>18150</v>
      </c>
      <c r="G78" s="52" t="s">
        <v>918</v>
      </c>
      <c r="H78" s="40">
        <v>34.33</v>
      </c>
      <c r="I78" s="19">
        <v>34.33</v>
      </c>
      <c r="J78" s="39">
        <f t="shared" si="2"/>
        <v>1</v>
      </c>
      <c r="K78" s="38">
        <v>13.33</v>
      </c>
      <c r="L78" s="19">
        <v>21</v>
      </c>
    </row>
    <row r="79" spans="2:12" ht="15.75" x14ac:dyDescent="0.25">
      <c r="B79" s="46">
        <v>6</v>
      </c>
      <c r="C79" s="45" t="s">
        <v>966</v>
      </c>
      <c r="D79" s="43">
        <v>18</v>
      </c>
      <c r="E79" s="43" t="s">
        <v>232</v>
      </c>
      <c r="F79" s="53">
        <v>18205</v>
      </c>
      <c r="G79" s="52" t="s">
        <v>970</v>
      </c>
      <c r="H79" s="40">
        <v>0</v>
      </c>
      <c r="I79" s="19">
        <v>0</v>
      </c>
      <c r="J79" s="39">
        <f t="shared" si="2"/>
        <v>0</v>
      </c>
      <c r="K79" s="38">
        <v>0</v>
      </c>
      <c r="L79" s="19">
        <v>0</v>
      </c>
    </row>
    <row r="80" spans="2:12" ht="15.75" x14ac:dyDescent="0.25">
      <c r="B80" s="46">
        <v>6</v>
      </c>
      <c r="C80" s="45" t="s">
        <v>966</v>
      </c>
      <c r="D80" s="43">
        <v>18</v>
      </c>
      <c r="E80" s="43" t="s">
        <v>232</v>
      </c>
      <c r="F80" s="53">
        <v>18247</v>
      </c>
      <c r="G80" s="52" t="s">
        <v>969</v>
      </c>
      <c r="H80" s="40">
        <v>0</v>
      </c>
      <c r="I80" s="19">
        <v>0</v>
      </c>
      <c r="J80" s="39">
        <f t="shared" si="2"/>
        <v>0</v>
      </c>
      <c r="K80" s="38">
        <v>0</v>
      </c>
      <c r="L80" s="19">
        <v>0</v>
      </c>
    </row>
    <row r="81" spans="2:12" ht="15.75" x14ac:dyDescent="0.25">
      <c r="B81" s="46">
        <v>6</v>
      </c>
      <c r="C81" s="45" t="s">
        <v>966</v>
      </c>
      <c r="D81" s="43">
        <v>18</v>
      </c>
      <c r="E81" s="43" t="s">
        <v>232</v>
      </c>
      <c r="F81" s="53">
        <v>18256</v>
      </c>
      <c r="G81" s="52" t="s">
        <v>968</v>
      </c>
      <c r="H81" s="40">
        <v>5.15</v>
      </c>
      <c r="I81" s="19">
        <v>5.15</v>
      </c>
      <c r="J81" s="39">
        <f t="shared" si="2"/>
        <v>1</v>
      </c>
      <c r="K81" s="38">
        <v>0</v>
      </c>
      <c r="L81" s="19">
        <v>5.15</v>
      </c>
    </row>
    <row r="82" spans="2:12" ht="15.75" x14ac:dyDescent="0.25">
      <c r="B82" s="46">
        <v>6</v>
      </c>
      <c r="C82" s="45" t="s">
        <v>966</v>
      </c>
      <c r="D82" s="43">
        <v>18</v>
      </c>
      <c r="E82" s="43" t="s">
        <v>232</v>
      </c>
      <c r="F82" s="53">
        <v>18410</v>
      </c>
      <c r="G82" s="52" t="s">
        <v>237</v>
      </c>
      <c r="H82" s="40">
        <v>40.729999999999997</v>
      </c>
      <c r="I82" s="19">
        <v>40.729999999999997</v>
      </c>
      <c r="J82" s="39">
        <f t="shared" si="2"/>
        <v>1</v>
      </c>
      <c r="K82" s="38">
        <v>26.4</v>
      </c>
      <c r="L82" s="19">
        <v>14.33</v>
      </c>
    </row>
    <row r="83" spans="2:12" ht="15.75" x14ac:dyDescent="0.25">
      <c r="B83" s="46">
        <v>6</v>
      </c>
      <c r="C83" s="45" t="s">
        <v>966</v>
      </c>
      <c r="D83" s="43">
        <v>18</v>
      </c>
      <c r="E83" s="43" t="s">
        <v>232</v>
      </c>
      <c r="F83" s="53">
        <v>18460</v>
      </c>
      <c r="G83" s="52" t="s">
        <v>238</v>
      </c>
      <c r="H83" s="40">
        <v>7</v>
      </c>
      <c r="I83" s="19">
        <v>7</v>
      </c>
      <c r="J83" s="39">
        <f t="shared" si="2"/>
        <v>1</v>
      </c>
      <c r="K83" s="38">
        <v>0</v>
      </c>
      <c r="L83" s="19">
        <v>7</v>
      </c>
    </row>
    <row r="84" spans="2:12" ht="15.75" x14ac:dyDescent="0.25">
      <c r="B84" s="46">
        <v>6</v>
      </c>
      <c r="C84" s="45" t="s">
        <v>966</v>
      </c>
      <c r="D84" s="43">
        <v>18</v>
      </c>
      <c r="E84" s="43" t="s">
        <v>232</v>
      </c>
      <c r="F84" s="53">
        <v>18479</v>
      </c>
      <c r="G84" s="52" t="s">
        <v>967</v>
      </c>
      <c r="H84" s="40">
        <v>0</v>
      </c>
      <c r="I84" s="19">
        <v>0</v>
      </c>
      <c r="J84" s="39">
        <f t="shared" si="2"/>
        <v>0</v>
      </c>
      <c r="K84" s="38">
        <v>0</v>
      </c>
      <c r="L84" s="19">
        <v>0</v>
      </c>
    </row>
    <row r="85" spans="2:12" ht="15.75" x14ac:dyDescent="0.25">
      <c r="B85" s="46">
        <v>6</v>
      </c>
      <c r="C85" s="45" t="s">
        <v>966</v>
      </c>
      <c r="D85" s="43">
        <v>18</v>
      </c>
      <c r="E85" s="43" t="s">
        <v>232</v>
      </c>
      <c r="F85" s="53">
        <v>18592</v>
      </c>
      <c r="G85" s="52" t="s">
        <v>467</v>
      </c>
      <c r="H85" s="40">
        <v>69</v>
      </c>
      <c r="I85" s="19">
        <v>69</v>
      </c>
      <c r="J85" s="39">
        <f t="shared" si="2"/>
        <v>1</v>
      </c>
      <c r="K85" s="38">
        <v>0</v>
      </c>
      <c r="L85" s="19">
        <v>69</v>
      </c>
    </row>
    <row r="86" spans="2:12" ht="15.75" x14ac:dyDescent="0.25">
      <c r="B86" s="46">
        <v>6</v>
      </c>
      <c r="C86" s="45" t="s">
        <v>966</v>
      </c>
      <c r="D86" s="43">
        <v>18</v>
      </c>
      <c r="E86" s="43" t="s">
        <v>232</v>
      </c>
      <c r="F86" s="53">
        <v>18610</v>
      </c>
      <c r="G86" s="52" t="s">
        <v>239</v>
      </c>
      <c r="H86" s="40">
        <v>15.83</v>
      </c>
      <c r="I86" s="19">
        <v>15.83</v>
      </c>
      <c r="J86" s="39">
        <f t="shared" si="2"/>
        <v>1</v>
      </c>
      <c r="K86" s="38">
        <v>2.5</v>
      </c>
      <c r="L86" s="19">
        <v>13.33</v>
      </c>
    </row>
    <row r="87" spans="2:12" ht="15.75" x14ac:dyDescent="0.25">
      <c r="B87" s="46">
        <v>6</v>
      </c>
      <c r="C87" s="45" t="s">
        <v>966</v>
      </c>
      <c r="D87" s="43">
        <v>18</v>
      </c>
      <c r="E87" s="43" t="s">
        <v>232</v>
      </c>
      <c r="F87" s="53">
        <v>18753</v>
      </c>
      <c r="G87" s="52" t="s">
        <v>240</v>
      </c>
      <c r="H87" s="40">
        <v>56</v>
      </c>
      <c r="I87" s="19">
        <v>53</v>
      </c>
      <c r="J87" s="39">
        <f t="shared" si="2"/>
        <v>0.9464285714285714</v>
      </c>
      <c r="K87" s="38">
        <v>2</v>
      </c>
      <c r="L87" s="19">
        <v>51</v>
      </c>
    </row>
    <row r="88" spans="2:12" ht="15.75" x14ac:dyDescent="0.25">
      <c r="B88" s="46">
        <v>6</v>
      </c>
      <c r="C88" s="45" t="s">
        <v>966</v>
      </c>
      <c r="D88" s="43">
        <v>18</v>
      </c>
      <c r="E88" s="43" t="s">
        <v>232</v>
      </c>
      <c r="F88" s="53">
        <v>18756</v>
      </c>
      <c r="G88" s="52" t="s">
        <v>919</v>
      </c>
      <c r="H88" s="40">
        <v>6.67</v>
      </c>
      <c r="I88" s="19">
        <v>6.67</v>
      </c>
      <c r="J88" s="39">
        <f t="shared" si="2"/>
        <v>1</v>
      </c>
      <c r="K88" s="38">
        <v>0</v>
      </c>
      <c r="L88" s="19">
        <v>6.67</v>
      </c>
    </row>
    <row r="89" spans="2:12" ht="15.75" x14ac:dyDescent="0.25">
      <c r="B89" s="46">
        <v>6</v>
      </c>
      <c r="C89" s="45" t="s">
        <v>966</v>
      </c>
      <c r="D89" s="43">
        <v>18</v>
      </c>
      <c r="E89" s="43" t="s">
        <v>232</v>
      </c>
      <c r="F89" s="53">
        <v>18785</v>
      </c>
      <c r="G89" s="52" t="s">
        <v>241</v>
      </c>
      <c r="H89" s="40">
        <v>41.67</v>
      </c>
      <c r="I89" s="19">
        <v>41.67</v>
      </c>
      <c r="J89" s="39">
        <f t="shared" si="2"/>
        <v>1</v>
      </c>
      <c r="K89" s="38">
        <v>41.67</v>
      </c>
      <c r="L89" s="19">
        <v>0</v>
      </c>
    </row>
    <row r="90" spans="2:12" ht="15.75" x14ac:dyDescent="0.25">
      <c r="B90" s="46">
        <v>6</v>
      </c>
      <c r="C90" s="45" t="s">
        <v>966</v>
      </c>
      <c r="D90" s="43">
        <v>18</v>
      </c>
      <c r="E90" s="43" t="s">
        <v>232</v>
      </c>
      <c r="F90" s="53">
        <v>18860</v>
      </c>
      <c r="G90" s="52" t="s">
        <v>920</v>
      </c>
      <c r="H90" s="40">
        <v>3</v>
      </c>
      <c r="I90" s="19">
        <v>3</v>
      </c>
      <c r="J90" s="39">
        <f t="shared" si="2"/>
        <v>1</v>
      </c>
      <c r="K90" s="38">
        <v>0</v>
      </c>
      <c r="L90" s="19">
        <v>3</v>
      </c>
    </row>
    <row r="91" spans="2:12" ht="15.75" x14ac:dyDescent="0.25">
      <c r="B91" s="46">
        <v>6</v>
      </c>
      <c r="C91" s="45" t="s">
        <v>966</v>
      </c>
      <c r="D91" s="43">
        <v>41</v>
      </c>
      <c r="E91" s="43" t="s">
        <v>399</v>
      </c>
      <c r="F91" s="53">
        <v>41020</v>
      </c>
      <c r="G91" s="52" t="s">
        <v>404</v>
      </c>
      <c r="H91" s="40">
        <v>290.39</v>
      </c>
      <c r="I91" s="19">
        <v>290.39</v>
      </c>
      <c r="J91" s="39">
        <f t="shared" si="2"/>
        <v>1</v>
      </c>
      <c r="K91" s="38">
        <v>79.749999999999986</v>
      </c>
      <c r="L91" s="19">
        <v>210.64</v>
      </c>
    </row>
    <row r="92" spans="2:12" ht="15.75" x14ac:dyDescent="0.25">
      <c r="B92" s="46">
        <v>7</v>
      </c>
      <c r="C92" s="45" t="s">
        <v>964</v>
      </c>
      <c r="D92" s="43">
        <v>50</v>
      </c>
      <c r="E92" s="43" t="s">
        <v>449</v>
      </c>
      <c r="F92" s="53">
        <v>50325</v>
      </c>
      <c r="G92" s="52" t="s">
        <v>459</v>
      </c>
      <c r="H92" s="40">
        <v>63.03</v>
      </c>
      <c r="I92" s="19">
        <v>63.03</v>
      </c>
      <c r="J92" s="39">
        <f t="shared" si="2"/>
        <v>1</v>
      </c>
      <c r="K92" s="38">
        <v>46.58</v>
      </c>
      <c r="L92" s="19">
        <v>16.45</v>
      </c>
    </row>
    <row r="93" spans="2:12" ht="15.75" x14ac:dyDescent="0.25">
      <c r="B93" s="46">
        <v>7</v>
      </c>
      <c r="C93" s="45" t="s">
        <v>964</v>
      </c>
      <c r="D93" s="43">
        <v>50</v>
      </c>
      <c r="E93" s="43" t="s">
        <v>449</v>
      </c>
      <c r="F93" s="53">
        <v>50330</v>
      </c>
      <c r="G93" s="52" t="s">
        <v>832</v>
      </c>
      <c r="H93" s="40">
        <v>76.3</v>
      </c>
      <c r="I93" s="19">
        <v>76.3</v>
      </c>
      <c r="J93" s="39">
        <f t="shared" si="2"/>
        <v>1</v>
      </c>
      <c r="K93" s="38">
        <v>50</v>
      </c>
      <c r="L93" s="19">
        <v>26.3</v>
      </c>
    </row>
    <row r="94" spans="2:12" ht="15.75" x14ac:dyDescent="0.25">
      <c r="B94" s="46">
        <v>7</v>
      </c>
      <c r="C94" s="45" t="s">
        <v>964</v>
      </c>
      <c r="D94" s="43">
        <v>50</v>
      </c>
      <c r="E94" s="43" t="s">
        <v>449</v>
      </c>
      <c r="F94" s="53">
        <v>50350</v>
      </c>
      <c r="G94" s="52" t="s">
        <v>460</v>
      </c>
      <c r="H94" s="40">
        <v>88.17</v>
      </c>
      <c r="I94" s="19">
        <v>88.17</v>
      </c>
      <c r="J94" s="39">
        <f t="shared" si="2"/>
        <v>1</v>
      </c>
      <c r="K94" s="38">
        <v>45.5</v>
      </c>
      <c r="L94" s="19">
        <v>42.67</v>
      </c>
    </row>
    <row r="95" spans="2:12" ht="15.75" x14ac:dyDescent="0.25">
      <c r="B95" s="46">
        <v>7</v>
      </c>
      <c r="C95" s="45" t="s">
        <v>964</v>
      </c>
      <c r="D95" s="43">
        <v>50</v>
      </c>
      <c r="E95" s="43" t="s">
        <v>449</v>
      </c>
      <c r="F95" s="53">
        <v>50370</v>
      </c>
      <c r="G95" s="52" t="s">
        <v>461</v>
      </c>
      <c r="H95" s="40">
        <v>103.5</v>
      </c>
      <c r="I95" s="19">
        <v>102.5</v>
      </c>
      <c r="J95" s="39">
        <f t="shared" si="2"/>
        <v>0.99033816425120769</v>
      </c>
      <c r="K95" s="38">
        <v>50</v>
      </c>
      <c r="L95" s="19">
        <v>52.5</v>
      </c>
    </row>
    <row r="96" spans="2:12" ht="15.75" x14ac:dyDescent="0.25">
      <c r="B96" s="46">
        <v>7</v>
      </c>
      <c r="C96" s="45" t="s">
        <v>964</v>
      </c>
      <c r="D96" s="43">
        <v>50</v>
      </c>
      <c r="E96" s="43" t="s">
        <v>449</v>
      </c>
      <c r="F96" s="53">
        <v>50450</v>
      </c>
      <c r="G96" s="52" t="s">
        <v>463</v>
      </c>
      <c r="H96" s="40">
        <v>49.25</v>
      </c>
      <c r="I96" s="19">
        <v>49.25</v>
      </c>
      <c r="J96" s="39">
        <f t="shared" si="2"/>
        <v>1</v>
      </c>
      <c r="K96" s="38">
        <v>21</v>
      </c>
      <c r="L96" s="19">
        <v>28.25</v>
      </c>
    </row>
    <row r="97" spans="2:12" ht="15.75" x14ac:dyDescent="0.25">
      <c r="B97" s="46">
        <v>7</v>
      </c>
      <c r="C97" s="45" t="s">
        <v>964</v>
      </c>
      <c r="D97" s="43">
        <v>50</v>
      </c>
      <c r="E97" s="43" t="s">
        <v>449</v>
      </c>
      <c r="F97" s="53">
        <v>50577</v>
      </c>
      <c r="G97" s="52" t="s">
        <v>466</v>
      </c>
      <c r="H97" s="40">
        <v>184.91</v>
      </c>
      <c r="I97" s="19">
        <v>181.91</v>
      </c>
      <c r="J97" s="39">
        <f t="shared" si="2"/>
        <v>0.98377589097398732</v>
      </c>
      <c r="K97" s="38">
        <v>28.299999999999997</v>
      </c>
      <c r="L97" s="19">
        <v>153.61000000000001</v>
      </c>
    </row>
    <row r="98" spans="2:12" ht="15.75" x14ac:dyDescent="0.25">
      <c r="B98" s="46">
        <v>7</v>
      </c>
      <c r="C98" s="45" t="s">
        <v>964</v>
      </c>
      <c r="D98" s="43">
        <v>50</v>
      </c>
      <c r="E98" s="43" t="s">
        <v>449</v>
      </c>
      <c r="F98" s="53">
        <v>50590</v>
      </c>
      <c r="G98" s="52" t="s">
        <v>467</v>
      </c>
      <c r="H98" s="40">
        <v>15.75</v>
      </c>
      <c r="I98" s="19">
        <v>15.75</v>
      </c>
      <c r="J98" s="39">
        <f t="shared" si="2"/>
        <v>1</v>
      </c>
      <c r="K98" s="38">
        <v>9.5</v>
      </c>
      <c r="L98" s="19">
        <v>6.25</v>
      </c>
    </row>
    <row r="99" spans="2:12" ht="15.75" x14ac:dyDescent="0.25">
      <c r="B99" s="46">
        <v>7</v>
      </c>
      <c r="C99" s="45" t="s">
        <v>964</v>
      </c>
      <c r="D99" s="43">
        <v>50</v>
      </c>
      <c r="E99" s="43" t="s">
        <v>449</v>
      </c>
      <c r="F99" s="53">
        <v>50711</v>
      </c>
      <c r="G99" s="52" t="s">
        <v>965</v>
      </c>
      <c r="H99" s="40">
        <v>595.27000000000021</v>
      </c>
      <c r="I99" s="19">
        <v>592.27000000000021</v>
      </c>
      <c r="J99" s="39">
        <f t="shared" si="2"/>
        <v>0.99496027012952104</v>
      </c>
      <c r="K99" s="38">
        <v>194.28</v>
      </c>
      <c r="L99" s="19">
        <v>397.98999999999995</v>
      </c>
    </row>
    <row r="100" spans="2:12" ht="15.75" x14ac:dyDescent="0.25">
      <c r="B100" s="46">
        <v>7</v>
      </c>
      <c r="C100" s="45" t="s">
        <v>964</v>
      </c>
      <c r="D100" s="43">
        <v>95</v>
      </c>
      <c r="E100" s="43" t="s">
        <v>730</v>
      </c>
      <c r="F100" s="53">
        <v>95001</v>
      </c>
      <c r="G100" s="52" t="s">
        <v>731</v>
      </c>
      <c r="H100" s="40">
        <v>542.1</v>
      </c>
      <c r="I100" s="19">
        <v>542.1</v>
      </c>
      <c r="J100" s="39">
        <f t="shared" si="2"/>
        <v>1</v>
      </c>
      <c r="K100" s="38">
        <v>152.10000000000002</v>
      </c>
      <c r="L100" s="19">
        <v>390</v>
      </c>
    </row>
    <row r="101" spans="2:12" ht="15.75" x14ac:dyDescent="0.25">
      <c r="B101" s="46">
        <v>7</v>
      </c>
      <c r="C101" s="45" t="s">
        <v>964</v>
      </c>
      <c r="D101" s="43">
        <v>95</v>
      </c>
      <c r="E101" s="43" t="s">
        <v>730</v>
      </c>
      <c r="F101" s="53">
        <v>95015</v>
      </c>
      <c r="G101" s="52" t="s">
        <v>111</v>
      </c>
      <c r="H101" s="40">
        <v>192</v>
      </c>
      <c r="I101" s="19">
        <v>192</v>
      </c>
      <c r="J101" s="39">
        <f t="shared" si="2"/>
        <v>1</v>
      </c>
      <c r="K101" s="38">
        <v>49.33</v>
      </c>
      <c r="L101" s="19">
        <v>142.67000000000002</v>
      </c>
    </row>
    <row r="102" spans="2:12" ht="15.75" x14ac:dyDescent="0.25">
      <c r="B102" s="46">
        <v>7</v>
      </c>
      <c r="C102" s="45" t="s">
        <v>964</v>
      </c>
      <c r="D102" s="43">
        <v>95</v>
      </c>
      <c r="E102" s="43" t="s">
        <v>730</v>
      </c>
      <c r="F102" s="53">
        <v>95025</v>
      </c>
      <c r="G102" s="52" t="s">
        <v>936</v>
      </c>
      <c r="H102" s="40">
        <v>208.02000000000004</v>
      </c>
      <c r="I102" s="19">
        <v>208.02000000000004</v>
      </c>
      <c r="J102" s="39">
        <f t="shared" si="2"/>
        <v>1</v>
      </c>
      <c r="K102" s="38">
        <v>26.67</v>
      </c>
      <c r="L102" s="19">
        <v>181.35000000000002</v>
      </c>
    </row>
    <row r="103" spans="2:12" ht="15.75" x14ac:dyDescent="0.25">
      <c r="B103" s="46">
        <v>7</v>
      </c>
      <c r="C103" s="45" t="s">
        <v>964</v>
      </c>
      <c r="D103" s="43">
        <v>95</v>
      </c>
      <c r="E103" s="43" t="s">
        <v>730</v>
      </c>
      <c r="F103" s="53">
        <v>95200</v>
      </c>
      <c r="G103" s="52" t="s">
        <v>732</v>
      </c>
      <c r="H103" s="40">
        <v>12.5</v>
      </c>
      <c r="I103" s="19">
        <v>12.5</v>
      </c>
      <c r="J103" s="39">
        <f t="shared" si="2"/>
        <v>1</v>
      </c>
      <c r="K103" s="38">
        <v>3.5</v>
      </c>
      <c r="L103" s="19">
        <v>9</v>
      </c>
    </row>
    <row r="104" spans="2:12" ht="15.75" x14ac:dyDescent="0.25">
      <c r="B104" s="46">
        <v>8</v>
      </c>
      <c r="C104" s="45" t="s">
        <v>961</v>
      </c>
      <c r="D104" s="43">
        <v>13</v>
      </c>
      <c r="E104" s="43" t="s">
        <v>105</v>
      </c>
      <c r="F104" s="53">
        <v>13212</v>
      </c>
      <c r="G104" s="52" t="s">
        <v>21</v>
      </c>
      <c r="H104" s="40">
        <v>42.870000000000005</v>
      </c>
      <c r="I104" s="19">
        <v>42.870000000000005</v>
      </c>
      <c r="J104" s="39">
        <f t="shared" si="2"/>
        <v>1</v>
      </c>
      <c r="K104" s="38">
        <v>12.5</v>
      </c>
      <c r="L104" s="19">
        <v>30.369999999999997</v>
      </c>
    </row>
    <row r="105" spans="2:12" ht="15.75" x14ac:dyDescent="0.25">
      <c r="B105" s="46">
        <v>8</v>
      </c>
      <c r="C105" s="45" t="s">
        <v>961</v>
      </c>
      <c r="D105" s="43">
        <v>13</v>
      </c>
      <c r="E105" s="43" t="s">
        <v>105</v>
      </c>
      <c r="F105" s="53">
        <v>13244</v>
      </c>
      <c r="G105" s="52" t="s">
        <v>114</v>
      </c>
      <c r="H105" s="40">
        <v>676.46999999999991</v>
      </c>
      <c r="I105" s="19">
        <v>676.46999999999991</v>
      </c>
      <c r="J105" s="39">
        <f t="shared" si="2"/>
        <v>1</v>
      </c>
      <c r="K105" s="38">
        <v>149.6</v>
      </c>
      <c r="L105" s="19">
        <v>526.86999999999989</v>
      </c>
    </row>
    <row r="106" spans="2:12" ht="15.75" x14ac:dyDescent="0.25">
      <c r="B106" s="46">
        <v>8</v>
      </c>
      <c r="C106" s="45" t="s">
        <v>961</v>
      </c>
      <c r="D106" s="43">
        <v>13</v>
      </c>
      <c r="E106" s="43" t="s">
        <v>105</v>
      </c>
      <c r="F106" s="53">
        <v>13248</v>
      </c>
      <c r="G106" s="52" t="s">
        <v>115</v>
      </c>
      <c r="H106" s="40">
        <v>66.67</v>
      </c>
      <c r="I106" s="19">
        <v>66.67</v>
      </c>
      <c r="J106" s="39">
        <f t="shared" si="2"/>
        <v>1</v>
      </c>
      <c r="K106" s="38">
        <v>11.17</v>
      </c>
      <c r="L106" s="19">
        <v>55.5</v>
      </c>
    </row>
    <row r="107" spans="2:12" ht="15.75" x14ac:dyDescent="0.25">
      <c r="B107" s="46">
        <v>8</v>
      </c>
      <c r="C107" s="45" t="s">
        <v>961</v>
      </c>
      <c r="D107" s="43">
        <v>13</v>
      </c>
      <c r="E107" s="43" t="s">
        <v>105</v>
      </c>
      <c r="F107" s="53">
        <v>13442</v>
      </c>
      <c r="G107" s="52" t="s">
        <v>120</v>
      </c>
      <c r="H107" s="40">
        <v>789.2199999999998</v>
      </c>
      <c r="I107" s="19">
        <v>661.22</v>
      </c>
      <c r="J107" s="39">
        <f t="shared" si="2"/>
        <v>0.83781455107574587</v>
      </c>
      <c r="K107" s="38">
        <v>289.92</v>
      </c>
      <c r="L107" s="19">
        <v>371.3</v>
      </c>
    </row>
    <row r="108" spans="2:12" ht="15.75" x14ac:dyDescent="0.25">
      <c r="B108" s="46">
        <v>8</v>
      </c>
      <c r="C108" s="45" t="s">
        <v>961</v>
      </c>
      <c r="D108" s="43">
        <v>13</v>
      </c>
      <c r="E108" s="43" t="s">
        <v>105</v>
      </c>
      <c r="F108" s="53">
        <v>13654</v>
      </c>
      <c r="G108" s="52" t="s">
        <v>127</v>
      </c>
      <c r="H108" s="40">
        <v>283.5</v>
      </c>
      <c r="I108" s="19">
        <v>283.5</v>
      </c>
      <c r="J108" s="39">
        <f t="shared" ref="J108:J139" si="3">+IFERROR(I108/H108,0)</f>
        <v>1</v>
      </c>
      <c r="K108" s="38">
        <v>50.7</v>
      </c>
      <c r="L108" s="19">
        <v>232.8</v>
      </c>
    </row>
    <row r="109" spans="2:12" ht="15.75" x14ac:dyDescent="0.25">
      <c r="B109" s="46">
        <v>8</v>
      </c>
      <c r="C109" s="45" t="s">
        <v>961</v>
      </c>
      <c r="D109" s="43">
        <v>13</v>
      </c>
      <c r="E109" s="43" t="s">
        <v>105</v>
      </c>
      <c r="F109" s="53">
        <v>13657</v>
      </c>
      <c r="G109" s="52" t="s">
        <v>129</v>
      </c>
      <c r="H109" s="40">
        <v>139.10000000000002</v>
      </c>
      <c r="I109" s="19">
        <v>139.10000000000002</v>
      </c>
      <c r="J109" s="39">
        <f t="shared" si="3"/>
        <v>1</v>
      </c>
      <c r="K109" s="38">
        <v>19</v>
      </c>
      <c r="L109" s="19">
        <v>120.10000000000001</v>
      </c>
    </row>
    <row r="110" spans="2:12" ht="15.75" x14ac:dyDescent="0.25">
      <c r="B110" s="46">
        <v>8</v>
      </c>
      <c r="C110" s="45" t="s">
        <v>961</v>
      </c>
      <c r="D110" s="43">
        <v>13</v>
      </c>
      <c r="E110" s="43" t="s">
        <v>105</v>
      </c>
      <c r="F110" s="53">
        <v>13894</v>
      </c>
      <c r="G110" s="52" t="s">
        <v>767</v>
      </c>
      <c r="H110" s="40">
        <v>20.8</v>
      </c>
      <c r="I110" s="19">
        <v>20.8</v>
      </c>
      <c r="J110" s="39">
        <f t="shared" si="3"/>
        <v>1</v>
      </c>
      <c r="K110" s="38">
        <v>11</v>
      </c>
      <c r="L110" s="19">
        <v>9.8000000000000007</v>
      </c>
    </row>
    <row r="111" spans="2:12" ht="15.75" x14ac:dyDescent="0.25">
      <c r="B111" s="46">
        <v>8</v>
      </c>
      <c r="C111" s="45" t="s">
        <v>961</v>
      </c>
      <c r="D111" s="43">
        <v>70</v>
      </c>
      <c r="E111" s="43" t="s">
        <v>269</v>
      </c>
      <c r="F111" s="53">
        <v>70204</v>
      </c>
      <c r="G111" s="52" t="s">
        <v>963</v>
      </c>
      <c r="H111" s="40">
        <v>35.65</v>
      </c>
      <c r="I111" s="19">
        <v>35.65</v>
      </c>
      <c r="J111" s="39">
        <f t="shared" si="3"/>
        <v>1</v>
      </c>
      <c r="K111" s="38">
        <v>3</v>
      </c>
      <c r="L111" s="19">
        <v>32.65</v>
      </c>
    </row>
    <row r="112" spans="2:12" ht="15.75" x14ac:dyDescent="0.25">
      <c r="B112" s="46">
        <v>8</v>
      </c>
      <c r="C112" s="45" t="s">
        <v>961</v>
      </c>
      <c r="D112" s="43">
        <v>70</v>
      </c>
      <c r="E112" s="43" t="s">
        <v>269</v>
      </c>
      <c r="F112" s="53">
        <v>70230</v>
      </c>
      <c r="G112" s="52" t="s">
        <v>619</v>
      </c>
      <c r="H112" s="40">
        <v>136.69999999999999</v>
      </c>
      <c r="I112" s="19">
        <v>136.69999999999999</v>
      </c>
      <c r="J112" s="39">
        <f t="shared" si="3"/>
        <v>1</v>
      </c>
      <c r="K112" s="38">
        <v>44.9</v>
      </c>
      <c r="L112" s="19">
        <v>91.800000000000011</v>
      </c>
    </row>
    <row r="113" spans="2:12" ht="15.75" x14ac:dyDescent="0.25">
      <c r="B113" s="46">
        <v>8</v>
      </c>
      <c r="C113" s="45" t="s">
        <v>961</v>
      </c>
      <c r="D113" s="43">
        <v>70</v>
      </c>
      <c r="E113" s="43" t="s">
        <v>269</v>
      </c>
      <c r="F113" s="53">
        <v>70418</v>
      </c>
      <c r="G113" s="52" t="s">
        <v>622</v>
      </c>
      <c r="H113" s="40">
        <v>281.84999999999997</v>
      </c>
      <c r="I113" s="19">
        <v>280.84999999999997</v>
      </c>
      <c r="J113" s="39">
        <f t="shared" si="3"/>
        <v>0.9964520134823488</v>
      </c>
      <c r="K113" s="38">
        <v>113.80000000000001</v>
      </c>
      <c r="L113" s="19">
        <v>167.05</v>
      </c>
    </row>
    <row r="114" spans="2:12" ht="15.75" x14ac:dyDescent="0.25">
      <c r="B114" s="46">
        <v>8</v>
      </c>
      <c r="C114" s="45" t="s">
        <v>961</v>
      </c>
      <c r="D114" s="43">
        <v>70</v>
      </c>
      <c r="E114" s="43" t="s">
        <v>269</v>
      </c>
      <c r="F114" s="53">
        <v>70473</v>
      </c>
      <c r="G114" s="52" t="s">
        <v>867</v>
      </c>
      <c r="H114" s="40">
        <v>92.9</v>
      </c>
      <c r="I114" s="19">
        <v>92.9</v>
      </c>
      <c r="J114" s="39">
        <f t="shared" si="3"/>
        <v>1</v>
      </c>
      <c r="K114" s="38">
        <v>30</v>
      </c>
      <c r="L114" s="19">
        <v>62.9</v>
      </c>
    </row>
    <row r="115" spans="2:12" ht="15.75" x14ac:dyDescent="0.25">
      <c r="B115" s="46">
        <v>8</v>
      </c>
      <c r="C115" s="45" t="s">
        <v>961</v>
      </c>
      <c r="D115" s="43">
        <v>70</v>
      </c>
      <c r="E115" s="43" t="s">
        <v>269</v>
      </c>
      <c r="F115" s="53">
        <v>70508</v>
      </c>
      <c r="G115" s="52" t="s">
        <v>624</v>
      </c>
      <c r="H115" s="40">
        <v>738.47999999999979</v>
      </c>
      <c r="I115" s="19">
        <v>732.47999999999979</v>
      </c>
      <c r="J115" s="39">
        <f t="shared" si="3"/>
        <v>0.99187520311992194</v>
      </c>
      <c r="K115" s="38">
        <v>206.6</v>
      </c>
      <c r="L115" s="19">
        <v>525.87999999999988</v>
      </c>
    </row>
    <row r="116" spans="2:12" ht="15.75" x14ac:dyDescent="0.25">
      <c r="B116" s="46">
        <v>8</v>
      </c>
      <c r="C116" s="45" t="s">
        <v>961</v>
      </c>
      <c r="D116" s="43">
        <v>70</v>
      </c>
      <c r="E116" s="43" t="s">
        <v>269</v>
      </c>
      <c r="F116" s="53">
        <v>70523</v>
      </c>
      <c r="G116" s="52" t="s">
        <v>962</v>
      </c>
      <c r="H116" s="40">
        <v>204.5</v>
      </c>
      <c r="I116" s="19">
        <v>204.5</v>
      </c>
      <c r="J116" s="39">
        <f t="shared" si="3"/>
        <v>1</v>
      </c>
      <c r="K116" s="38">
        <v>67</v>
      </c>
      <c r="L116" s="19">
        <v>137.5</v>
      </c>
    </row>
    <row r="117" spans="2:12" ht="15.75" x14ac:dyDescent="0.25">
      <c r="B117" s="46">
        <v>8</v>
      </c>
      <c r="C117" s="45" t="s">
        <v>961</v>
      </c>
      <c r="D117" s="43">
        <v>70</v>
      </c>
      <c r="E117" s="43" t="s">
        <v>269</v>
      </c>
      <c r="F117" s="53">
        <v>70713</v>
      </c>
      <c r="G117" s="52" t="s">
        <v>629</v>
      </c>
      <c r="H117" s="40">
        <v>423.84000000000003</v>
      </c>
      <c r="I117" s="19">
        <v>423.84000000000003</v>
      </c>
      <c r="J117" s="39">
        <f t="shared" si="3"/>
        <v>1</v>
      </c>
      <c r="K117" s="38">
        <v>112.32</v>
      </c>
      <c r="L117" s="19">
        <v>311.52000000000004</v>
      </c>
    </row>
    <row r="118" spans="2:12" ht="15.75" x14ac:dyDescent="0.25">
      <c r="B118" s="46">
        <v>8</v>
      </c>
      <c r="C118" s="45" t="s">
        <v>961</v>
      </c>
      <c r="D118" s="43">
        <v>70</v>
      </c>
      <c r="E118" s="43" t="s">
        <v>269</v>
      </c>
      <c r="F118" s="53">
        <v>70823</v>
      </c>
      <c r="G118" s="52" t="s">
        <v>960</v>
      </c>
      <c r="H118" s="40">
        <v>125.27000000000001</v>
      </c>
      <c r="I118" s="19">
        <v>125.27000000000001</v>
      </c>
      <c r="J118" s="39">
        <f t="shared" si="3"/>
        <v>1</v>
      </c>
      <c r="K118" s="38">
        <v>21.1</v>
      </c>
      <c r="L118" s="19">
        <v>104.17</v>
      </c>
    </row>
    <row r="119" spans="2:12" ht="15.75" x14ac:dyDescent="0.25">
      <c r="B119" s="46">
        <v>9</v>
      </c>
      <c r="C119" s="45" t="s">
        <v>957</v>
      </c>
      <c r="D119" s="43">
        <v>19</v>
      </c>
      <c r="E119" s="43" t="s">
        <v>242</v>
      </c>
      <c r="F119" s="53">
        <v>19318</v>
      </c>
      <c r="G119" s="52" t="s">
        <v>959</v>
      </c>
      <c r="H119" s="40">
        <v>0</v>
      </c>
      <c r="I119" s="19">
        <v>0</v>
      </c>
      <c r="J119" s="39">
        <f t="shared" si="3"/>
        <v>0</v>
      </c>
      <c r="K119" s="38">
        <v>0</v>
      </c>
      <c r="L119" s="19">
        <v>0</v>
      </c>
    </row>
    <row r="120" spans="2:12" ht="15.75" x14ac:dyDescent="0.25">
      <c r="B120" s="46">
        <v>9</v>
      </c>
      <c r="C120" s="45" t="s">
        <v>957</v>
      </c>
      <c r="D120" s="43">
        <v>19</v>
      </c>
      <c r="E120" s="43" t="s">
        <v>242</v>
      </c>
      <c r="F120" s="53">
        <v>19418</v>
      </c>
      <c r="G120" s="52" t="s">
        <v>958</v>
      </c>
      <c r="H120" s="40">
        <v>0</v>
      </c>
      <c r="I120" s="19">
        <v>0</v>
      </c>
      <c r="J120" s="39">
        <f t="shared" si="3"/>
        <v>0</v>
      </c>
      <c r="K120" s="38">
        <v>0</v>
      </c>
      <c r="L120" s="19">
        <v>0</v>
      </c>
    </row>
    <row r="121" spans="2:12" ht="15.75" x14ac:dyDescent="0.25">
      <c r="B121" s="46">
        <v>9</v>
      </c>
      <c r="C121" s="45" t="s">
        <v>957</v>
      </c>
      <c r="D121" s="43">
        <v>19</v>
      </c>
      <c r="E121" s="43" t="s">
        <v>242</v>
      </c>
      <c r="F121" s="53">
        <v>19809</v>
      </c>
      <c r="G121" s="52" t="s">
        <v>271</v>
      </c>
      <c r="H121" s="40">
        <v>13</v>
      </c>
      <c r="I121" s="19">
        <v>13</v>
      </c>
      <c r="J121" s="39">
        <f t="shared" si="3"/>
        <v>1</v>
      </c>
      <c r="K121" s="38">
        <v>6</v>
      </c>
      <c r="L121" s="19">
        <v>7</v>
      </c>
    </row>
    <row r="122" spans="2:12" ht="15.75" x14ac:dyDescent="0.25">
      <c r="B122" s="46">
        <v>9</v>
      </c>
      <c r="C122" s="45" t="s">
        <v>957</v>
      </c>
      <c r="D122" s="43">
        <v>76</v>
      </c>
      <c r="E122" s="43" t="s">
        <v>670</v>
      </c>
      <c r="F122" s="53">
        <v>76109</v>
      </c>
      <c r="G122" s="52" t="s">
        <v>673</v>
      </c>
      <c r="H122" s="40">
        <v>13.5</v>
      </c>
      <c r="I122" s="19">
        <v>13.5</v>
      </c>
      <c r="J122" s="39">
        <f t="shared" si="3"/>
        <v>1</v>
      </c>
      <c r="K122" s="38">
        <v>1</v>
      </c>
      <c r="L122" s="19">
        <v>12.5</v>
      </c>
    </row>
    <row r="123" spans="2:12" ht="15.75" x14ac:dyDescent="0.25">
      <c r="B123" s="46">
        <v>10</v>
      </c>
      <c r="C123" s="45" t="s">
        <v>950</v>
      </c>
      <c r="D123" s="43">
        <v>52</v>
      </c>
      <c r="E123" s="43" t="s">
        <v>62</v>
      </c>
      <c r="F123" s="53">
        <v>52079</v>
      </c>
      <c r="G123" s="52" t="s">
        <v>956</v>
      </c>
      <c r="H123" s="40">
        <v>0</v>
      </c>
      <c r="I123" s="19">
        <v>0</v>
      </c>
      <c r="J123" s="39">
        <f t="shared" si="3"/>
        <v>0</v>
      </c>
      <c r="K123" s="38">
        <v>0</v>
      </c>
      <c r="L123" s="19">
        <v>0</v>
      </c>
    </row>
    <row r="124" spans="2:12" ht="15.75" x14ac:dyDescent="0.25">
      <c r="B124" s="46">
        <v>10</v>
      </c>
      <c r="C124" s="45" t="s">
        <v>950</v>
      </c>
      <c r="D124" s="43">
        <v>52</v>
      </c>
      <c r="E124" s="43" t="s">
        <v>62</v>
      </c>
      <c r="F124" s="53">
        <v>52250</v>
      </c>
      <c r="G124" s="52" t="s">
        <v>484</v>
      </c>
      <c r="H124" s="40">
        <v>9.8000000000000007</v>
      </c>
      <c r="I124" s="19">
        <v>9.8000000000000007</v>
      </c>
      <c r="J124" s="39">
        <f t="shared" si="3"/>
        <v>1</v>
      </c>
      <c r="K124" s="38">
        <v>6.6</v>
      </c>
      <c r="L124" s="19">
        <v>3.2</v>
      </c>
    </row>
    <row r="125" spans="2:12" ht="15.75" x14ac:dyDescent="0.25">
      <c r="B125" s="46">
        <v>10</v>
      </c>
      <c r="C125" s="45" t="s">
        <v>950</v>
      </c>
      <c r="D125" s="43">
        <v>52</v>
      </c>
      <c r="E125" s="43" t="s">
        <v>62</v>
      </c>
      <c r="F125" s="53">
        <v>52390</v>
      </c>
      <c r="G125" s="52" t="s">
        <v>955</v>
      </c>
      <c r="H125" s="40">
        <v>0</v>
      </c>
      <c r="I125" s="19">
        <v>0</v>
      </c>
      <c r="J125" s="39">
        <f t="shared" si="3"/>
        <v>0</v>
      </c>
      <c r="K125" s="38">
        <v>0</v>
      </c>
      <c r="L125" s="19">
        <v>0</v>
      </c>
    </row>
    <row r="126" spans="2:12" ht="15.75" x14ac:dyDescent="0.25">
      <c r="B126" s="46">
        <v>10</v>
      </c>
      <c r="C126" s="45" t="s">
        <v>950</v>
      </c>
      <c r="D126" s="43">
        <v>52</v>
      </c>
      <c r="E126" s="43" t="s">
        <v>62</v>
      </c>
      <c r="F126" s="53">
        <v>52427</v>
      </c>
      <c r="G126" s="52" t="s">
        <v>954</v>
      </c>
      <c r="H126" s="40">
        <v>0</v>
      </c>
      <c r="I126" s="19">
        <v>0</v>
      </c>
      <c r="J126" s="39">
        <f t="shared" si="3"/>
        <v>0</v>
      </c>
      <c r="K126" s="38">
        <v>0</v>
      </c>
      <c r="L126" s="19">
        <v>0</v>
      </c>
    </row>
    <row r="127" spans="2:12" ht="15.75" x14ac:dyDescent="0.25">
      <c r="B127" s="46">
        <v>10</v>
      </c>
      <c r="C127" s="45" t="s">
        <v>950</v>
      </c>
      <c r="D127" s="43">
        <v>52</v>
      </c>
      <c r="E127" s="43" t="s">
        <v>62</v>
      </c>
      <c r="F127" s="53">
        <v>52473</v>
      </c>
      <c r="G127" s="52" t="s">
        <v>953</v>
      </c>
      <c r="H127" s="40">
        <v>0</v>
      </c>
      <c r="I127" s="19">
        <v>0</v>
      </c>
      <c r="J127" s="39">
        <f t="shared" si="3"/>
        <v>0</v>
      </c>
      <c r="K127" s="38">
        <v>0</v>
      </c>
      <c r="L127" s="19">
        <v>0</v>
      </c>
    </row>
    <row r="128" spans="2:12" ht="15.75" x14ac:dyDescent="0.25">
      <c r="B128" s="46">
        <v>10</v>
      </c>
      <c r="C128" s="45" t="s">
        <v>950</v>
      </c>
      <c r="D128" s="43">
        <v>52</v>
      </c>
      <c r="E128" s="43" t="s">
        <v>62</v>
      </c>
      <c r="F128" s="53">
        <v>52490</v>
      </c>
      <c r="G128" s="52" t="s">
        <v>496</v>
      </c>
      <c r="H128" s="40">
        <v>1</v>
      </c>
      <c r="I128" s="19">
        <v>1</v>
      </c>
      <c r="J128" s="39">
        <f t="shared" si="3"/>
        <v>1</v>
      </c>
      <c r="K128" s="38">
        <v>0</v>
      </c>
      <c r="L128" s="19">
        <v>1</v>
      </c>
    </row>
    <row r="129" spans="2:12" ht="15.75" x14ac:dyDescent="0.25">
      <c r="B129" s="46">
        <v>10</v>
      </c>
      <c r="C129" s="45" t="s">
        <v>950</v>
      </c>
      <c r="D129" s="43">
        <v>52</v>
      </c>
      <c r="E129" s="43" t="s">
        <v>62</v>
      </c>
      <c r="F129" s="53">
        <v>52520</v>
      </c>
      <c r="G129" s="52" t="s">
        <v>952</v>
      </c>
      <c r="H129" s="40">
        <v>0</v>
      </c>
      <c r="I129" s="19">
        <v>0</v>
      </c>
      <c r="J129" s="39">
        <f t="shared" si="3"/>
        <v>0</v>
      </c>
      <c r="K129" s="38">
        <v>0</v>
      </c>
      <c r="L129" s="19">
        <v>0</v>
      </c>
    </row>
    <row r="130" spans="2:12" ht="15.75" x14ac:dyDescent="0.25">
      <c r="B130" s="46">
        <v>10</v>
      </c>
      <c r="C130" s="45" t="s">
        <v>950</v>
      </c>
      <c r="D130" s="43">
        <v>52</v>
      </c>
      <c r="E130" s="43" t="s">
        <v>62</v>
      </c>
      <c r="F130" s="53">
        <v>52612</v>
      </c>
      <c r="G130" s="52" t="s">
        <v>502</v>
      </c>
      <c r="H130" s="40">
        <v>11.97</v>
      </c>
      <c r="I130" s="19">
        <v>11.97</v>
      </c>
      <c r="J130" s="39">
        <f t="shared" si="3"/>
        <v>1</v>
      </c>
      <c r="K130" s="38">
        <v>1.3</v>
      </c>
      <c r="L130" s="19">
        <v>10.67</v>
      </c>
    </row>
    <row r="131" spans="2:12" ht="15.75" x14ac:dyDescent="0.25">
      <c r="B131" s="46">
        <v>10</v>
      </c>
      <c r="C131" s="45" t="s">
        <v>950</v>
      </c>
      <c r="D131" s="43">
        <v>52</v>
      </c>
      <c r="E131" s="43" t="s">
        <v>62</v>
      </c>
      <c r="F131" s="53">
        <v>52621</v>
      </c>
      <c r="G131" s="52" t="s">
        <v>951</v>
      </c>
      <c r="H131" s="40">
        <v>0</v>
      </c>
      <c r="I131" s="19">
        <v>0</v>
      </c>
      <c r="J131" s="39">
        <f t="shared" si="3"/>
        <v>0</v>
      </c>
      <c r="K131" s="38">
        <v>0</v>
      </c>
      <c r="L131" s="19">
        <v>0</v>
      </c>
    </row>
    <row r="132" spans="2:12" ht="15.75" x14ac:dyDescent="0.25">
      <c r="B132" s="46">
        <v>10</v>
      </c>
      <c r="C132" s="45" t="s">
        <v>950</v>
      </c>
      <c r="D132" s="43">
        <v>52</v>
      </c>
      <c r="E132" s="43" t="s">
        <v>62</v>
      </c>
      <c r="F132" s="53">
        <v>52696</v>
      </c>
      <c r="G132" s="52" t="s">
        <v>507</v>
      </c>
      <c r="H132" s="40">
        <v>2</v>
      </c>
      <c r="I132" s="19">
        <v>2</v>
      </c>
      <c r="J132" s="39">
        <f t="shared" si="3"/>
        <v>1</v>
      </c>
      <c r="K132" s="38">
        <v>0.5</v>
      </c>
      <c r="L132" s="19">
        <v>1.5</v>
      </c>
    </row>
    <row r="133" spans="2:12" ht="15.75" x14ac:dyDescent="0.25">
      <c r="B133" s="46">
        <v>10</v>
      </c>
      <c r="C133" s="45" t="s">
        <v>950</v>
      </c>
      <c r="D133" s="43">
        <v>52</v>
      </c>
      <c r="E133" s="43" t="s">
        <v>62</v>
      </c>
      <c r="F133" s="53">
        <v>52835</v>
      </c>
      <c r="G133" s="52" t="s">
        <v>949</v>
      </c>
      <c r="H133" s="40">
        <v>457.61000000000007</v>
      </c>
      <c r="I133" s="19">
        <v>457.61000000000007</v>
      </c>
      <c r="J133" s="39">
        <f t="shared" si="3"/>
        <v>1</v>
      </c>
      <c r="K133" s="38">
        <v>210.49</v>
      </c>
      <c r="L133" s="19">
        <v>247.11999999999995</v>
      </c>
    </row>
    <row r="134" spans="2:12" ht="15.75" x14ac:dyDescent="0.25">
      <c r="B134" s="46">
        <v>11</v>
      </c>
      <c r="C134" s="45" t="s">
        <v>718</v>
      </c>
      <c r="D134" s="43">
        <v>86</v>
      </c>
      <c r="E134" s="43" t="s">
        <v>718</v>
      </c>
      <c r="F134" s="53">
        <v>86001</v>
      </c>
      <c r="G134" s="52" t="s">
        <v>719</v>
      </c>
      <c r="H134" s="40">
        <v>10.5</v>
      </c>
      <c r="I134" s="19">
        <v>10.5</v>
      </c>
      <c r="J134" s="39">
        <f t="shared" si="3"/>
        <v>1</v>
      </c>
      <c r="K134" s="38">
        <v>4.5</v>
      </c>
      <c r="L134" s="19">
        <v>6</v>
      </c>
    </row>
    <row r="135" spans="2:12" ht="15.75" x14ac:dyDescent="0.25">
      <c r="B135" s="46">
        <v>11</v>
      </c>
      <c r="C135" s="45" t="s">
        <v>718</v>
      </c>
      <c r="D135" s="43">
        <v>86</v>
      </c>
      <c r="E135" s="43" t="s">
        <v>718</v>
      </c>
      <c r="F135" s="53">
        <v>86320</v>
      </c>
      <c r="G135" s="52" t="s">
        <v>720</v>
      </c>
      <c r="H135" s="40">
        <v>4</v>
      </c>
      <c r="I135" s="19">
        <v>4</v>
      </c>
      <c r="J135" s="39">
        <f t="shared" si="3"/>
        <v>1</v>
      </c>
      <c r="K135" s="38">
        <v>4</v>
      </c>
      <c r="L135" s="19">
        <v>0</v>
      </c>
    </row>
    <row r="136" spans="2:12" ht="15.75" x14ac:dyDescent="0.25">
      <c r="B136" s="46">
        <v>11</v>
      </c>
      <c r="C136" s="45" t="s">
        <v>718</v>
      </c>
      <c r="D136" s="43">
        <v>86</v>
      </c>
      <c r="E136" s="43" t="s">
        <v>718</v>
      </c>
      <c r="F136" s="53">
        <v>86568</v>
      </c>
      <c r="G136" s="52" t="s">
        <v>721</v>
      </c>
      <c r="H136" s="40">
        <v>55</v>
      </c>
      <c r="I136" s="19">
        <v>55</v>
      </c>
      <c r="J136" s="39">
        <f t="shared" si="3"/>
        <v>1</v>
      </c>
      <c r="K136" s="38">
        <v>8</v>
      </c>
      <c r="L136" s="19">
        <v>47</v>
      </c>
    </row>
    <row r="137" spans="2:12" ht="15.75" x14ac:dyDescent="0.25">
      <c r="B137" s="46">
        <v>11</v>
      </c>
      <c r="C137" s="45" t="s">
        <v>718</v>
      </c>
      <c r="D137" s="43">
        <v>86</v>
      </c>
      <c r="E137" s="43" t="s">
        <v>718</v>
      </c>
      <c r="F137" s="53">
        <v>86569</v>
      </c>
      <c r="G137" s="52" t="s">
        <v>722</v>
      </c>
      <c r="H137" s="40">
        <v>6</v>
      </c>
      <c r="I137" s="19">
        <v>6</v>
      </c>
      <c r="J137" s="39">
        <f t="shared" si="3"/>
        <v>1</v>
      </c>
      <c r="K137" s="38">
        <v>2</v>
      </c>
      <c r="L137" s="19">
        <v>4</v>
      </c>
    </row>
    <row r="138" spans="2:12" ht="15.75" x14ac:dyDescent="0.25">
      <c r="B138" s="46">
        <v>11</v>
      </c>
      <c r="C138" s="45" t="s">
        <v>718</v>
      </c>
      <c r="D138" s="43">
        <v>86</v>
      </c>
      <c r="E138" s="43" t="s">
        <v>718</v>
      </c>
      <c r="F138" s="53">
        <v>86571</v>
      </c>
      <c r="G138" s="52" t="s">
        <v>723</v>
      </c>
      <c r="H138" s="40">
        <v>370.94000000000005</v>
      </c>
      <c r="I138" s="19">
        <v>370.94000000000005</v>
      </c>
      <c r="J138" s="39">
        <f t="shared" si="3"/>
        <v>1</v>
      </c>
      <c r="K138" s="38">
        <v>176.10999999999996</v>
      </c>
      <c r="L138" s="19">
        <v>194.82999999999998</v>
      </c>
    </row>
    <row r="139" spans="2:12" ht="15.75" x14ac:dyDescent="0.25">
      <c r="B139" s="46">
        <v>11</v>
      </c>
      <c r="C139" s="45" t="s">
        <v>718</v>
      </c>
      <c r="D139" s="43">
        <v>86</v>
      </c>
      <c r="E139" s="43" t="s">
        <v>718</v>
      </c>
      <c r="F139" s="53">
        <v>86573</v>
      </c>
      <c r="G139" s="52" t="s">
        <v>948</v>
      </c>
      <c r="H139" s="40">
        <v>110</v>
      </c>
      <c r="I139" s="19">
        <v>110</v>
      </c>
      <c r="J139" s="39">
        <f t="shared" si="3"/>
        <v>1</v>
      </c>
      <c r="K139" s="38">
        <v>56.33</v>
      </c>
      <c r="L139" s="19">
        <v>53.67</v>
      </c>
    </row>
    <row r="140" spans="2:12" ht="15.75" x14ac:dyDescent="0.25">
      <c r="B140" s="46">
        <v>11</v>
      </c>
      <c r="C140" s="45" t="s">
        <v>718</v>
      </c>
      <c r="D140" s="43">
        <v>86</v>
      </c>
      <c r="E140" s="43" t="s">
        <v>718</v>
      </c>
      <c r="F140" s="53">
        <v>86757</v>
      </c>
      <c r="G140" s="52" t="s">
        <v>604</v>
      </c>
      <c r="H140" s="40">
        <v>12.5</v>
      </c>
      <c r="I140" s="19">
        <v>12.5</v>
      </c>
      <c r="J140" s="39">
        <f t="shared" ref="J140:J171" si="4">+IFERROR(I140/H140,0)</f>
        <v>1</v>
      </c>
      <c r="K140" s="38">
        <v>6</v>
      </c>
      <c r="L140" s="19">
        <v>6.5</v>
      </c>
    </row>
    <row r="141" spans="2:12" ht="15.75" x14ac:dyDescent="0.25">
      <c r="B141" s="46">
        <v>11</v>
      </c>
      <c r="C141" s="45" t="s">
        <v>718</v>
      </c>
      <c r="D141" s="43">
        <v>86</v>
      </c>
      <c r="E141" s="43" t="s">
        <v>718</v>
      </c>
      <c r="F141" s="53">
        <v>86865</v>
      </c>
      <c r="G141" s="52" t="s">
        <v>727</v>
      </c>
      <c r="H141" s="40">
        <v>35.5</v>
      </c>
      <c r="I141" s="19">
        <v>35.5</v>
      </c>
      <c r="J141" s="39">
        <f t="shared" si="4"/>
        <v>1</v>
      </c>
      <c r="K141" s="38">
        <v>13.5</v>
      </c>
      <c r="L141" s="19">
        <v>22</v>
      </c>
    </row>
    <row r="142" spans="2:12" ht="15.75" x14ac:dyDescent="0.25">
      <c r="B142" s="46">
        <v>11</v>
      </c>
      <c r="C142" s="45" t="s">
        <v>718</v>
      </c>
      <c r="D142" s="43">
        <v>86</v>
      </c>
      <c r="E142" s="43" t="s">
        <v>718</v>
      </c>
      <c r="F142" s="53">
        <v>86885</v>
      </c>
      <c r="G142" s="52" t="s">
        <v>947</v>
      </c>
      <c r="H142" s="40">
        <v>0</v>
      </c>
      <c r="I142" s="19">
        <v>0</v>
      </c>
      <c r="J142" s="39">
        <f t="shared" si="4"/>
        <v>0</v>
      </c>
      <c r="K142" s="38">
        <v>0</v>
      </c>
      <c r="L142" s="19">
        <v>0</v>
      </c>
    </row>
    <row r="143" spans="2:12" ht="15.75" x14ac:dyDescent="0.25">
      <c r="B143" s="46">
        <v>12</v>
      </c>
      <c r="C143" s="45" t="s">
        <v>945</v>
      </c>
      <c r="D143" s="43">
        <v>20</v>
      </c>
      <c r="E143" s="43" t="s">
        <v>274</v>
      </c>
      <c r="F143" s="53">
        <v>20001</v>
      </c>
      <c r="G143" s="52" t="s">
        <v>275</v>
      </c>
      <c r="H143" s="40">
        <v>316.20000000000005</v>
      </c>
      <c r="I143" s="19">
        <v>307.20000000000005</v>
      </c>
      <c r="J143" s="39">
        <f t="shared" si="4"/>
        <v>0.97153700189753323</v>
      </c>
      <c r="K143" s="38">
        <v>70.16</v>
      </c>
      <c r="L143" s="19">
        <v>237.04</v>
      </c>
    </row>
    <row r="144" spans="2:12" ht="15.75" x14ac:dyDescent="0.25">
      <c r="B144" s="46">
        <v>12</v>
      </c>
      <c r="C144" s="45" t="s">
        <v>945</v>
      </c>
      <c r="D144" s="43">
        <v>20</v>
      </c>
      <c r="E144" s="43" t="s">
        <v>274</v>
      </c>
      <c r="F144" s="53">
        <v>20013</v>
      </c>
      <c r="G144" s="52" t="s">
        <v>277</v>
      </c>
      <c r="H144" s="40">
        <v>484.81</v>
      </c>
      <c r="I144" s="19">
        <v>484.81</v>
      </c>
      <c r="J144" s="39">
        <f t="shared" si="4"/>
        <v>1</v>
      </c>
      <c r="K144" s="38">
        <v>153.36999999999998</v>
      </c>
      <c r="L144" s="19">
        <v>331.44000000000005</v>
      </c>
    </row>
    <row r="145" spans="2:12" ht="15.75" x14ac:dyDescent="0.25">
      <c r="B145" s="46">
        <v>12</v>
      </c>
      <c r="C145" s="45" t="s">
        <v>945</v>
      </c>
      <c r="D145" s="43">
        <v>20</v>
      </c>
      <c r="E145" s="43" t="s">
        <v>274</v>
      </c>
      <c r="F145" s="53">
        <v>20045</v>
      </c>
      <c r="G145" s="52" t="s">
        <v>279</v>
      </c>
      <c r="H145" s="40">
        <v>70.5</v>
      </c>
      <c r="I145" s="19">
        <v>70.5</v>
      </c>
      <c r="J145" s="39">
        <f t="shared" si="4"/>
        <v>1</v>
      </c>
      <c r="K145" s="38">
        <v>58.5</v>
      </c>
      <c r="L145" s="19">
        <v>12</v>
      </c>
    </row>
    <row r="146" spans="2:12" ht="15.75" x14ac:dyDescent="0.25">
      <c r="B146" s="46">
        <v>12</v>
      </c>
      <c r="C146" s="45" t="s">
        <v>945</v>
      </c>
      <c r="D146" s="43">
        <v>20</v>
      </c>
      <c r="E146" s="43" t="s">
        <v>274</v>
      </c>
      <c r="F146" s="53">
        <v>20400</v>
      </c>
      <c r="G146" s="52" t="s">
        <v>284</v>
      </c>
      <c r="H146" s="40">
        <v>559.52999999999986</v>
      </c>
      <c r="I146" s="19">
        <v>559.52999999999986</v>
      </c>
      <c r="J146" s="39">
        <f t="shared" si="4"/>
        <v>1</v>
      </c>
      <c r="K146" s="38">
        <v>218.43999999999997</v>
      </c>
      <c r="L146" s="19">
        <v>341.09</v>
      </c>
    </row>
    <row r="147" spans="2:12" ht="15.75" x14ac:dyDescent="0.25">
      <c r="B147" s="46">
        <v>12</v>
      </c>
      <c r="C147" s="45" t="s">
        <v>945</v>
      </c>
      <c r="D147" s="43">
        <v>20</v>
      </c>
      <c r="E147" s="43" t="s">
        <v>274</v>
      </c>
      <c r="F147" s="53">
        <v>20443</v>
      </c>
      <c r="G147" s="52" t="s">
        <v>946</v>
      </c>
      <c r="H147" s="40">
        <v>164.54000000000002</v>
      </c>
      <c r="I147" s="19">
        <v>164.54000000000002</v>
      </c>
      <c r="J147" s="39">
        <f t="shared" si="4"/>
        <v>1</v>
      </c>
      <c r="K147" s="38">
        <v>68.7</v>
      </c>
      <c r="L147" s="19">
        <v>95.84</v>
      </c>
    </row>
    <row r="148" spans="2:12" ht="15.75" x14ac:dyDescent="0.25">
      <c r="B148" s="46">
        <v>12</v>
      </c>
      <c r="C148" s="45" t="s">
        <v>945</v>
      </c>
      <c r="D148" s="43">
        <v>20</v>
      </c>
      <c r="E148" s="43" t="s">
        <v>274</v>
      </c>
      <c r="F148" s="19">
        <v>20570</v>
      </c>
      <c r="G148" s="45" t="s">
        <v>288</v>
      </c>
      <c r="H148" s="40">
        <v>225.12000000000003</v>
      </c>
      <c r="I148" s="19">
        <v>222.12000000000003</v>
      </c>
      <c r="J148" s="39">
        <f t="shared" si="4"/>
        <v>0.98667377398720679</v>
      </c>
      <c r="K148" s="38">
        <v>69.069999999999993</v>
      </c>
      <c r="L148" s="19">
        <v>153.04999999999998</v>
      </c>
    </row>
    <row r="149" spans="2:12" ht="15.75" x14ac:dyDescent="0.25">
      <c r="B149" s="46">
        <v>12</v>
      </c>
      <c r="C149" s="45" t="s">
        <v>945</v>
      </c>
      <c r="D149" s="43">
        <v>20</v>
      </c>
      <c r="E149" s="43" t="s">
        <v>274</v>
      </c>
      <c r="F149" s="19">
        <v>20621</v>
      </c>
      <c r="G149" s="45" t="s">
        <v>290</v>
      </c>
      <c r="H149" s="40">
        <v>256.49</v>
      </c>
      <c r="I149" s="19">
        <v>256.49</v>
      </c>
      <c r="J149" s="39">
        <f t="shared" si="4"/>
        <v>1</v>
      </c>
      <c r="K149" s="38">
        <v>67.570000000000007</v>
      </c>
      <c r="L149" s="19">
        <v>188.92000000000004</v>
      </c>
    </row>
    <row r="150" spans="2:12" ht="15.75" x14ac:dyDescent="0.25">
      <c r="B150" s="46">
        <v>12</v>
      </c>
      <c r="C150" s="45" t="s">
        <v>945</v>
      </c>
      <c r="D150" s="43">
        <v>20</v>
      </c>
      <c r="E150" s="43" t="s">
        <v>274</v>
      </c>
      <c r="F150" s="19">
        <v>20750</v>
      </c>
      <c r="G150" s="45" t="s">
        <v>291</v>
      </c>
      <c r="H150" s="40">
        <v>206.66</v>
      </c>
      <c r="I150" s="19">
        <v>206.66</v>
      </c>
      <c r="J150" s="39">
        <f t="shared" si="4"/>
        <v>1</v>
      </c>
      <c r="K150" s="38">
        <v>71.27</v>
      </c>
      <c r="L150" s="19">
        <v>135.38999999999999</v>
      </c>
    </row>
    <row r="151" spans="2:12" ht="15.75" x14ac:dyDescent="0.25">
      <c r="B151" s="46">
        <v>12</v>
      </c>
      <c r="C151" s="45" t="s">
        <v>945</v>
      </c>
      <c r="D151" s="43">
        <v>44</v>
      </c>
      <c r="E151" s="43" t="s">
        <v>430</v>
      </c>
      <c r="F151" s="19">
        <v>44090</v>
      </c>
      <c r="G151" s="45" t="s">
        <v>433</v>
      </c>
      <c r="H151" s="40">
        <v>153.34</v>
      </c>
      <c r="I151" s="19">
        <v>23.34</v>
      </c>
      <c r="J151" s="39">
        <f t="shared" si="4"/>
        <v>0.15221077344463282</v>
      </c>
      <c r="K151" s="38">
        <v>2.5</v>
      </c>
      <c r="L151" s="19">
        <v>20.84</v>
      </c>
    </row>
    <row r="152" spans="2:12" ht="15.75" x14ac:dyDescent="0.25">
      <c r="B152" s="46">
        <v>12</v>
      </c>
      <c r="C152" s="45" t="s">
        <v>945</v>
      </c>
      <c r="D152" s="43">
        <v>44</v>
      </c>
      <c r="E152" s="43" t="s">
        <v>430</v>
      </c>
      <c r="F152" s="19">
        <v>44279</v>
      </c>
      <c r="G152" s="45" t="s">
        <v>435</v>
      </c>
      <c r="H152" s="40">
        <v>19</v>
      </c>
      <c r="I152" s="19">
        <v>8</v>
      </c>
      <c r="J152" s="39">
        <f t="shared" si="4"/>
        <v>0.42105263157894735</v>
      </c>
      <c r="K152" s="38">
        <v>6</v>
      </c>
      <c r="L152" s="19">
        <v>2</v>
      </c>
    </row>
    <row r="153" spans="2:12" ht="15.75" x14ac:dyDescent="0.25">
      <c r="B153" s="46">
        <v>12</v>
      </c>
      <c r="C153" s="45" t="s">
        <v>945</v>
      </c>
      <c r="D153" s="43">
        <v>44</v>
      </c>
      <c r="E153" s="43" t="s">
        <v>430</v>
      </c>
      <c r="F153" s="19">
        <v>44650</v>
      </c>
      <c r="G153" s="45" t="s">
        <v>437</v>
      </c>
      <c r="H153" s="40">
        <v>18.670000000000002</v>
      </c>
      <c r="I153" s="19">
        <v>18.670000000000002</v>
      </c>
      <c r="J153" s="39">
        <f t="shared" si="4"/>
        <v>1</v>
      </c>
      <c r="K153" s="38">
        <v>0</v>
      </c>
      <c r="L153" s="19">
        <v>18.670000000000002</v>
      </c>
    </row>
    <row r="154" spans="2:12" ht="15.75" x14ac:dyDescent="0.25">
      <c r="B154" s="46">
        <v>12</v>
      </c>
      <c r="C154" s="45" t="s">
        <v>945</v>
      </c>
      <c r="D154" s="43">
        <v>47</v>
      </c>
      <c r="E154" s="43" t="s">
        <v>0</v>
      </c>
      <c r="F154" s="19">
        <v>47001</v>
      </c>
      <c r="G154" s="45" t="s">
        <v>743</v>
      </c>
      <c r="H154" s="40">
        <v>83.699999999999989</v>
      </c>
      <c r="I154" s="19">
        <v>76.959999999999994</v>
      </c>
      <c r="J154" s="39">
        <f t="shared" si="4"/>
        <v>0.91947431302270022</v>
      </c>
      <c r="K154" s="38">
        <v>21.5</v>
      </c>
      <c r="L154" s="19">
        <v>55.459999999999994</v>
      </c>
    </row>
    <row r="155" spans="2:12" ht="15.75" x14ac:dyDescent="0.25">
      <c r="B155" s="46">
        <v>12</v>
      </c>
      <c r="C155" s="45" t="s">
        <v>945</v>
      </c>
      <c r="D155" s="43">
        <v>47</v>
      </c>
      <c r="E155" s="43" t="s">
        <v>0</v>
      </c>
      <c r="F155" s="19">
        <v>47053</v>
      </c>
      <c r="G155" s="45" t="s">
        <v>439</v>
      </c>
      <c r="H155" s="40">
        <v>384.16</v>
      </c>
      <c r="I155" s="19">
        <v>158</v>
      </c>
      <c r="J155" s="39">
        <f t="shared" si="4"/>
        <v>0.41128696376509782</v>
      </c>
      <c r="K155" s="38">
        <v>77</v>
      </c>
      <c r="L155" s="19">
        <v>81</v>
      </c>
    </row>
    <row r="156" spans="2:12" ht="15.75" x14ac:dyDescent="0.25">
      <c r="B156" s="46">
        <v>12</v>
      </c>
      <c r="C156" s="45" t="s">
        <v>945</v>
      </c>
      <c r="D156" s="43">
        <v>47</v>
      </c>
      <c r="E156" s="43" t="s">
        <v>0</v>
      </c>
      <c r="F156" s="19">
        <v>47189</v>
      </c>
      <c r="G156" s="45" t="s">
        <v>14</v>
      </c>
      <c r="H156" s="40">
        <v>165.41</v>
      </c>
      <c r="I156" s="19">
        <v>121.91</v>
      </c>
      <c r="J156" s="39">
        <f t="shared" si="4"/>
        <v>0.73701710900187412</v>
      </c>
      <c r="K156" s="38">
        <v>36.25</v>
      </c>
      <c r="L156" s="19">
        <v>85.66</v>
      </c>
    </row>
    <row r="157" spans="2:12" s="47" customFormat="1" ht="15.75" x14ac:dyDescent="0.25">
      <c r="B157" s="51">
        <v>12</v>
      </c>
      <c r="C157" s="49" t="s">
        <v>945</v>
      </c>
      <c r="D157" s="43">
        <v>47</v>
      </c>
      <c r="E157" s="43" t="s">
        <v>0</v>
      </c>
      <c r="F157" s="50">
        <v>47288</v>
      </c>
      <c r="G157" s="49" t="s">
        <v>744</v>
      </c>
      <c r="H157" s="40">
        <v>220.12</v>
      </c>
      <c r="I157" s="19">
        <v>219.12</v>
      </c>
      <c r="J157" s="48">
        <f t="shared" si="4"/>
        <v>0.99545702344175901</v>
      </c>
      <c r="K157" s="38">
        <v>59</v>
      </c>
      <c r="L157" s="19">
        <v>160.12</v>
      </c>
    </row>
    <row r="158" spans="2:12" ht="15.75" x14ac:dyDescent="0.25">
      <c r="B158" s="46">
        <v>13</v>
      </c>
      <c r="C158" s="45" t="s">
        <v>944</v>
      </c>
      <c r="D158" s="43">
        <v>5</v>
      </c>
      <c r="E158" s="43" t="s">
        <v>24</v>
      </c>
      <c r="F158" s="19">
        <v>5893</v>
      </c>
      <c r="G158" s="45" t="s">
        <v>90</v>
      </c>
      <c r="H158" s="40">
        <v>246.6</v>
      </c>
      <c r="I158" s="19">
        <v>239.9</v>
      </c>
      <c r="J158" s="39">
        <f t="shared" si="4"/>
        <v>0.97283049472830496</v>
      </c>
      <c r="K158" s="38">
        <v>112.9</v>
      </c>
      <c r="L158" s="19">
        <v>127</v>
      </c>
    </row>
    <row r="159" spans="2:12" ht="15.75" x14ac:dyDescent="0.25">
      <c r="B159" s="46">
        <v>13</v>
      </c>
      <c r="C159" s="45" t="s">
        <v>944</v>
      </c>
      <c r="D159" s="43">
        <v>13</v>
      </c>
      <c r="E159" s="43" t="s">
        <v>105</v>
      </c>
      <c r="F159" s="19">
        <v>13042</v>
      </c>
      <c r="G159" s="45" t="s">
        <v>757</v>
      </c>
      <c r="H159" s="40">
        <v>61.5</v>
      </c>
      <c r="I159" s="19">
        <v>61.5</v>
      </c>
      <c r="J159" s="39">
        <f t="shared" si="4"/>
        <v>1</v>
      </c>
      <c r="K159" s="38">
        <v>14</v>
      </c>
      <c r="L159" s="19">
        <v>47.5</v>
      </c>
    </row>
    <row r="160" spans="2:12" ht="15.75" x14ac:dyDescent="0.25">
      <c r="B160" s="46">
        <v>13</v>
      </c>
      <c r="C160" s="45" t="s">
        <v>944</v>
      </c>
      <c r="D160" s="43">
        <v>13</v>
      </c>
      <c r="E160" s="43" t="s">
        <v>105</v>
      </c>
      <c r="F160" s="19">
        <v>13160</v>
      </c>
      <c r="G160" s="45" t="s">
        <v>759</v>
      </c>
      <c r="H160" s="40">
        <v>62</v>
      </c>
      <c r="I160" s="19">
        <v>61</v>
      </c>
      <c r="J160" s="39">
        <f t="shared" si="4"/>
        <v>0.9838709677419355</v>
      </c>
      <c r="K160" s="38">
        <v>24.5</v>
      </c>
      <c r="L160" s="19">
        <v>36.5</v>
      </c>
    </row>
    <row r="161" spans="2:12" ht="15.75" x14ac:dyDescent="0.25">
      <c r="B161" s="46">
        <v>13</v>
      </c>
      <c r="C161" s="45" t="s">
        <v>944</v>
      </c>
      <c r="D161" s="43">
        <v>13</v>
      </c>
      <c r="E161" s="43" t="s">
        <v>105</v>
      </c>
      <c r="F161" s="19">
        <v>13473</v>
      </c>
      <c r="G161" s="45" t="s">
        <v>122</v>
      </c>
      <c r="H161" s="40">
        <v>235.82000000000002</v>
      </c>
      <c r="I161" s="19">
        <v>234.82000000000002</v>
      </c>
      <c r="J161" s="39">
        <f t="shared" si="4"/>
        <v>0.99575947756763639</v>
      </c>
      <c r="K161" s="38">
        <v>104.22</v>
      </c>
      <c r="L161" s="19">
        <v>130.60000000000002</v>
      </c>
    </row>
    <row r="162" spans="2:12" ht="15.75" x14ac:dyDescent="0.25">
      <c r="B162" s="46">
        <v>13</v>
      </c>
      <c r="C162" s="45" t="s">
        <v>944</v>
      </c>
      <c r="D162" s="43">
        <v>13</v>
      </c>
      <c r="E162" s="43" t="s">
        <v>105</v>
      </c>
      <c r="F162" s="19">
        <v>13670</v>
      </c>
      <c r="G162" s="45" t="s">
        <v>131</v>
      </c>
      <c r="H162" s="40">
        <v>541.70000000000005</v>
      </c>
      <c r="I162" s="19">
        <v>531.20000000000005</v>
      </c>
      <c r="J162" s="39">
        <f t="shared" si="4"/>
        <v>0.98061657744138819</v>
      </c>
      <c r="K162" s="38">
        <v>164.7</v>
      </c>
      <c r="L162" s="19">
        <v>366.5</v>
      </c>
    </row>
    <row r="163" spans="2:12" ht="15.75" x14ac:dyDescent="0.25">
      <c r="B163" s="46">
        <v>13</v>
      </c>
      <c r="C163" s="45" t="s">
        <v>944</v>
      </c>
      <c r="D163" s="43">
        <v>13</v>
      </c>
      <c r="E163" s="43" t="s">
        <v>105</v>
      </c>
      <c r="F163" s="19">
        <v>13688</v>
      </c>
      <c r="G163" s="45" t="s">
        <v>736</v>
      </c>
      <c r="H163" s="40">
        <v>631.58999999999992</v>
      </c>
      <c r="I163" s="19">
        <v>625.08999999999992</v>
      </c>
      <c r="J163" s="39">
        <f t="shared" si="4"/>
        <v>0.98970851343434818</v>
      </c>
      <c r="K163" s="38">
        <v>126.19</v>
      </c>
      <c r="L163" s="19">
        <v>498.9</v>
      </c>
    </row>
    <row r="164" spans="2:12" ht="15.75" x14ac:dyDescent="0.25">
      <c r="B164" s="46">
        <v>13</v>
      </c>
      <c r="C164" s="45" t="s">
        <v>944</v>
      </c>
      <c r="D164" s="43">
        <v>13</v>
      </c>
      <c r="E164" s="43" t="s">
        <v>105</v>
      </c>
      <c r="F164" s="19">
        <v>13744</v>
      </c>
      <c r="G164" s="45" t="s">
        <v>737</v>
      </c>
      <c r="H164" s="40">
        <v>407.25</v>
      </c>
      <c r="I164" s="19">
        <v>390.75</v>
      </c>
      <c r="J164" s="39">
        <f t="shared" si="4"/>
        <v>0.95948434622467771</v>
      </c>
      <c r="K164" s="38">
        <v>125</v>
      </c>
      <c r="L164" s="19">
        <v>265.75</v>
      </c>
    </row>
    <row r="165" spans="2:12" ht="15.75" x14ac:dyDescent="0.25">
      <c r="B165" s="46">
        <v>14</v>
      </c>
      <c r="C165" s="45" t="s">
        <v>942</v>
      </c>
      <c r="D165" s="43">
        <v>23</v>
      </c>
      <c r="E165" s="43" t="s">
        <v>21</v>
      </c>
      <c r="F165" s="19">
        <v>23466</v>
      </c>
      <c r="G165" s="45" t="s">
        <v>305</v>
      </c>
      <c r="H165" s="40">
        <v>61.94</v>
      </c>
      <c r="I165" s="19">
        <v>61.94</v>
      </c>
      <c r="J165" s="39">
        <f t="shared" si="4"/>
        <v>1</v>
      </c>
      <c r="K165" s="38">
        <v>6.1899999999999995</v>
      </c>
      <c r="L165" s="19">
        <v>55.75</v>
      </c>
    </row>
    <row r="166" spans="2:12" ht="15.75" x14ac:dyDescent="0.25">
      <c r="B166" s="46">
        <v>14</v>
      </c>
      <c r="C166" s="45" t="s">
        <v>942</v>
      </c>
      <c r="D166" s="43">
        <v>23</v>
      </c>
      <c r="E166" s="43" t="s">
        <v>21</v>
      </c>
      <c r="F166" s="19">
        <v>23580</v>
      </c>
      <c r="G166" s="45" t="s">
        <v>309</v>
      </c>
      <c r="H166" s="40">
        <v>56.279999999999994</v>
      </c>
      <c r="I166" s="19">
        <v>56.279999999999994</v>
      </c>
      <c r="J166" s="39">
        <f t="shared" si="4"/>
        <v>1</v>
      </c>
      <c r="K166" s="38">
        <v>23.75</v>
      </c>
      <c r="L166" s="19">
        <v>32.529999999999994</v>
      </c>
    </row>
    <row r="167" spans="2:12" ht="15.75" x14ac:dyDescent="0.25">
      <c r="B167" s="46">
        <v>14</v>
      </c>
      <c r="C167" s="45" t="s">
        <v>942</v>
      </c>
      <c r="D167" s="43">
        <v>23</v>
      </c>
      <c r="E167" s="43" t="s">
        <v>21</v>
      </c>
      <c r="F167" s="19">
        <v>23682</v>
      </c>
      <c r="G167" s="45" t="s">
        <v>943</v>
      </c>
      <c r="H167" s="40">
        <v>0</v>
      </c>
      <c r="I167" s="19">
        <v>0</v>
      </c>
      <c r="J167" s="39">
        <f t="shared" si="4"/>
        <v>0</v>
      </c>
      <c r="K167" s="38">
        <v>0</v>
      </c>
      <c r="L167" s="19">
        <v>0</v>
      </c>
    </row>
    <row r="168" spans="2:12" ht="15.75" x14ac:dyDescent="0.25">
      <c r="B168" s="46">
        <v>14</v>
      </c>
      <c r="C168" s="45" t="s">
        <v>942</v>
      </c>
      <c r="D168" s="43">
        <v>23</v>
      </c>
      <c r="E168" s="43" t="s">
        <v>21</v>
      </c>
      <c r="F168" s="19">
        <v>23807</v>
      </c>
      <c r="G168" s="45" t="s">
        <v>314</v>
      </c>
      <c r="H168" s="40">
        <v>488.53000000000003</v>
      </c>
      <c r="I168" s="19">
        <v>488.53000000000003</v>
      </c>
      <c r="J168" s="39">
        <f t="shared" si="4"/>
        <v>1</v>
      </c>
      <c r="K168" s="38">
        <v>144.53999999999996</v>
      </c>
      <c r="L168" s="19">
        <v>343.98999999999995</v>
      </c>
    </row>
    <row r="169" spans="2:12" ht="15.75" x14ac:dyDescent="0.25">
      <c r="B169" s="46">
        <v>14</v>
      </c>
      <c r="C169" s="45" t="s">
        <v>942</v>
      </c>
      <c r="D169" s="43">
        <v>23</v>
      </c>
      <c r="E169" s="43" t="s">
        <v>21</v>
      </c>
      <c r="F169" s="19">
        <v>23855</v>
      </c>
      <c r="G169" s="45" t="s">
        <v>315</v>
      </c>
      <c r="H169" s="40">
        <v>128.40999999999997</v>
      </c>
      <c r="I169" s="19">
        <v>126.40999999999998</v>
      </c>
      <c r="J169" s="39">
        <f t="shared" si="4"/>
        <v>0.98442488902733438</v>
      </c>
      <c r="K169" s="38">
        <v>51.609999999999992</v>
      </c>
      <c r="L169" s="19">
        <v>74.800000000000011</v>
      </c>
    </row>
    <row r="170" spans="2:12" ht="15.75" x14ac:dyDescent="0.25">
      <c r="B170" s="46">
        <v>15</v>
      </c>
      <c r="C170" s="45" t="s">
        <v>941</v>
      </c>
      <c r="D170" s="43">
        <v>73</v>
      </c>
      <c r="E170" s="43" t="s">
        <v>632</v>
      </c>
      <c r="F170" s="19">
        <v>73067</v>
      </c>
      <c r="G170" s="45" t="s">
        <v>638</v>
      </c>
      <c r="H170" s="40">
        <v>129.03</v>
      </c>
      <c r="I170" s="19">
        <v>129.03</v>
      </c>
      <c r="J170" s="39">
        <f t="shared" si="4"/>
        <v>1</v>
      </c>
      <c r="K170" s="38">
        <v>29.859999999999996</v>
      </c>
      <c r="L170" s="19">
        <v>99.170000000000016</v>
      </c>
    </row>
    <row r="171" spans="2:12" ht="15.75" x14ac:dyDescent="0.25">
      <c r="B171" s="46">
        <v>15</v>
      </c>
      <c r="C171" s="45" t="s">
        <v>941</v>
      </c>
      <c r="D171" s="43">
        <v>73</v>
      </c>
      <c r="E171" s="43" t="s">
        <v>632</v>
      </c>
      <c r="F171" s="19">
        <v>73168</v>
      </c>
      <c r="G171" s="45" t="s">
        <v>641</v>
      </c>
      <c r="H171" s="40">
        <v>405.45000000000016</v>
      </c>
      <c r="I171" s="19">
        <v>404.45000000000016</v>
      </c>
      <c r="J171" s="39">
        <f t="shared" si="4"/>
        <v>0.99753360463682328</v>
      </c>
      <c r="K171" s="38">
        <v>186.57</v>
      </c>
      <c r="L171" s="19">
        <v>217.88000000000002</v>
      </c>
    </row>
    <row r="172" spans="2:12" ht="15.75" x14ac:dyDescent="0.25">
      <c r="B172" s="46">
        <v>15</v>
      </c>
      <c r="C172" s="45" t="s">
        <v>941</v>
      </c>
      <c r="D172" s="43">
        <v>73</v>
      </c>
      <c r="E172" s="43" t="s">
        <v>632</v>
      </c>
      <c r="F172" s="19">
        <v>73555</v>
      </c>
      <c r="G172" s="45" t="s">
        <v>658</v>
      </c>
      <c r="H172" s="40">
        <v>270.79000000000013</v>
      </c>
      <c r="I172" s="19">
        <v>266.79000000000013</v>
      </c>
      <c r="J172" s="39">
        <f t="shared" ref="J172:J203" si="5">+IFERROR(I172/H172,0)</f>
        <v>0.98522840577569337</v>
      </c>
      <c r="K172" s="38">
        <v>54.310000000000009</v>
      </c>
      <c r="L172" s="19">
        <v>212.48</v>
      </c>
    </row>
    <row r="173" spans="2:12" ht="15.75" x14ac:dyDescent="0.25">
      <c r="B173" s="46">
        <v>15</v>
      </c>
      <c r="C173" s="45" t="s">
        <v>941</v>
      </c>
      <c r="D173" s="43">
        <v>73</v>
      </c>
      <c r="E173" s="43" t="s">
        <v>632</v>
      </c>
      <c r="F173" s="19">
        <v>73616</v>
      </c>
      <c r="G173" s="45" t="s">
        <v>661</v>
      </c>
      <c r="H173" s="40">
        <v>116.1</v>
      </c>
      <c r="I173" s="19">
        <v>116.1</v>
      </c>
      <c r="J173" s="39">
        <f t="shared" si="5"/>
        <v>1</v>
      </c>
      <c r="K173" s="38">
        <v>14.5</v>
      </c>
      <c r="L173" s="19">
        <v>101.6</v>
      </c>
    </row>
    <row r="174" spans="2:12" ht="15.75" x14ac:dyDescent="0.25">
      <c r="B174" s="46">
        <v>16</v>
      </c>
      <c r="C174" s="45" t="s">
        <v>939</v>
      </c>
      <c r="D174" s="43">
        <v>5</v>
      </c>
      <c r="E174" s="43" t="s">
        <v>24</v>
      </c>
      <c r="F174" s="19">
        <v>5045</v>
      </c>
      <c r="G174" s="45" t="s">
        <v>33</v>
      </c>
      <c r="H174" s="40">
        <v>930.7</v>
      </c>
      <c r="I174" s="19">
        <v>194.27</v>
      </c>
      <c r="J174" s="39">
        <f t="shared" si="5"/>
        <v>0.20873536048135813</v>
      </c>
      <c r="K174" s="38">
        <v>91.47</v>
      </c>
      <c r="L174" s="19">
        <v>102.8</v>
      </c>
    </row>
    <row r="175" spans="2:12" ht="15.75" x14ac:dyDescent="0.25">
      <c r="B175" s="46">
        <v>16</v>
      </c>
      <c r="C175" s="45" t="s">
        <v>939</v>
      </c>
      <c r="D175" s="43">
        <v>5</v>
      </c>
      <c r="E175" s="43" t="s">
        <v>24</v>
      </c>
      <c r="F175" s="19">
        <v>5147</v>
      </c>
      <c r="G175" s="45" t="s">
        <v>44</v>
      </c>
      <c r="H175" s="40">
        <v>449.66000000000008</v>
      </c>
      <c r="I175" s="19">
        <v>259.11</v>
      </c>
      <c r="J175" s="39">
        <f t="shared" si="5"/>
        <v>0.5762353778410354</v>
      </c>
      <c r="K175" s="38">
        <v>88.72999999999999</v>
      </c>
      <c r="L175" s="19">
        <v>170.38</v>
      </c>
    </row>
    <row r="176" spans="2:12" ht="15.75" x14ac:dyDescent="0.25">
      <c r="B176" s="46">
        <v>16</v>
      </c>
      <c r="C176" s="45" t="s">
        <v>939</v>
      </c>
      <c r="D176" s="43">
        <v>5</v>
      </c>
      <c r="E176" s="43" t="s">
        <v>24</v>
      </c>
      <c r="F176" s="19">
        <v>5172</v>
      </c>
      <c r="G176" s="45" t="s">
        <v>46</v>
      </c>
      <c r="H176" s="40">
        <v>993.27</v>
      </c>
      <c r="I176" s="19">
        <v>762.84</v>
      </c>
      <c r="J176" s="39">
        <f t="shared" si="5"/>
        <v>0.76800869854118226</v>
      </c>
      <c r="K176" s="38">
        <v>148.9</v>
      </c>
      <c r="L176" s="19">
        <v>613.94000000000005</v>
      </c>
    </row>
    <row r="177" spans="2:12" ht="15.75" x14ac:dyDescent="0.25">
      <c r="B177" s="46">
        <v>16</v>
      </c>
      <c r="C177" s="45" t="s">
        <v>939</v>
      </c>
      <c r="D177" s="43">
        <v>5</v>
      </c>
      <c r="E177" s="43" t="s">
        <v>24</v>
      </c>
      <c r="F177" s="19">
        <v>5234</v>
      </c>
      <c r="G177" s="45" t="s">
        <v>48</v>
      </c>
      <c r="H177" s="40">
        <v>7.3999999999999995</v>
      </c>
      <c r="I177" s="19">
        <v>5.7</v>
      </c>
      <c r="J177" s="39">
        <f t="shared" si="5"/>
        <v>0.7702702702702704</v>
      </c>
      <c r="K177" s="38">
        <v>0.7</v>
      </c>
      <c r="L177" s="19">
        <v>5</v>
      </c>
    </row>
    <row r="178" spans="2:12" ht="15.75" x14ac:dyDescent="0.25">
      <c r="B178" s="46">
        <v>16</v>
      </c>
      <c r="C178" s="45" t="s">
        <v>939</v>
      </c>
      <c r="D178" s="43">
        <v>5</v>
      </c>
      <c r="E178" s="43" t="s">
        <v>24</v>
      </c>
      <c r="F178" s="19">
        <v>5480</v>
      </c>
      <c r="G178" s="45" t="s">
        <v>61</v>
      </c>
      <c r="H178" s="40">
        <v>662</v>
      </c>
      <c r="I178" s="19">
        <v>662</v>
      </c>
      <c r="J178" s="39">
        <f t="shared" si="5"/>
        <v>1</v>
      </c>
      <c r="K178" s="38">
        <v>324</v>
      </c>
      <c r="L178" s="19">
        <v>338</v>
      </c>
    </row>
    <row r="179" spans="2:12" ht="15.75" x14ac:dyDescent="0.25">
      <c r="B179" s="46">
        <v>16</v>
      </c>
      <c r="C179" s="45" t="s">
        <v>939</v>
      </c>
      <c r="D179" s="43">
        <v>5</v>
      </c>
      <c r="E179" s="43" t="s">
        <v>24</v>
      </c>
      <c r="F179" s="19">
        <v>5490</v>
      </c>
      <c r="G179" s="45" t="s">
        <v>63</v>
      </c>
      <c r="H179" s="40">
        <v>1247.93</v>
      </c>
      <c r="I179" s="19">
        <v>1247.93</v>
      </c>
      <c r="J179" s="39">
        <f t="shared" si="5"/>
        <v>1</v>
      </c>
      <c r="K179" s="38">
        <v>197.97</v>
      </c>
      <c r="L179" s="19">
        <v>1049.96</v>
      </c>
    </row>
    <row r="180" spans="2:12" ht="15.75" x14ac:dyDescent="0.25">
      <c r="B180" s="46">
        <v>16</v>
      </c>
      <c r="C180" s="45" t="s">
        <v>939</v>
      </c>
      <c r="D180" s="43">
        <v>5</v>
      </c>
      <c r="E180" s="43" t="s">
        <v>24</v>
      </c>
      <c r="F180" s="19">
        <v>5665</v>
      </c>
      <c r="G180" s="45" t="s">
        <v>940</v>
      </c>
      <c r="H180" s="40">
        <v>51.96</v>
      </c>
      <c r="I180" s="19">
        <v>51.96</v>
      </c>
      <c r="J180" s="39">
        <f t="shared" si="5"/>
        <v>1</v>
      </c>
      <c r="K180" s="38">
        <v>8.02</v>
      </c>
      <c r="L180" s="19">
        <v>43.94</v>
      </c>
    </row>
    <row r="181" spans="2:12" ht="15.75" x14ac:dyDescent="0.25">
      <c r="B181" s="44">
        <v>16</v>
      </c>
      <c r="C181" s="41" t="s">
        <v>939</v>
      </c>
      <c r="D181" s="43">
        <v>5</v>
      </c>
      <c r="E181" s="43" t="s">
        <v>24</v>
      </c>
      <c r="F181" s="42">
        <v>5837</v>
      </c>
      <c r="G181" s="41" t="s">
        <v>83</v>
      </c>
      <c r="H181" s="40">
        <v>7213.8600000000051</v>
      </c>
      <c r="I181" s="19">
        <v>7042.8600000000051</v>
      </c>
      <c r="J181" s="39">
        <f t="shared" si="5"/>
        <v>0.97629563091049731</v>
      </c>
      <c r="K181" s="38">
        <v>2647.45</v>
      </c>
      <c r="L181" s="19">
        <v>4395.4099999999989</v>
      </c>
    </row>
    <row r="182" spans="2:12" ht="15.75" x14ac:dyDescent="0.25">
      <c r="B182" s="302" t="s">
        <v>938</v>
      </c>
      <c r="C182" s="302"/>
      <c r="D182" s="302"/>
      <c r="E182" s="302"/>
      <c r="F182" s="302"/>
      <c r="G182" s="302"/>
      <c r="H182" s="37">
        <f>SUM(H12:H181)</f>
        <v>35149.090000000004</v>
      </c>
      <c r="I182" s="37">
        <f>SUM(I12:I181)</f>
        <v>32984.78</v>
      </c>
      <c r="J182" s="36">
        <f t="shared" si="5"/>
        <v>0.9384248639153957</v>
      </c>
      <c r="K182" s="35">
        <f>SUM(K12:K181)</f>
        <v>10639.609999999997</v>
      </c>
      <c r="L182" s="35">
        <f>SUM(L12:L181)</f>
        <v>22345.169999999995</v>
      </c>
    </row>
    <row r="183" spans="2:12" x14ac:dyDescent="0.25">
      <c r="B183" s="301"/>
      <c r="C183" s="301"/>
      <c r="D183" s="301"/>
      <c r="E183" s="301"/>
      <c r="F183" s="301"/>
      <c r="G183" s="301"/>
      <c r="H183" s="301"/>
      <c r="I183" s="301"/>
      <c r="J183" s="301"/>
    </row>
    <row r="184" spans="2:12" x14ac:dyDescent="0.25">
      <c r="B184" s="300"/>
      <c r="C184" s="300"/>
      <c r="D184" s="300"/>
      <c r="E184" s="300"/>
      <c r="F184" s="300"/>
      <c r="G184" s="300"/>
      <c r="H184" s="300"/>
      <c r="I184" s="300"/>
      <c r="J184" s="300"/>
    </row>
    <row r="185" spans="2:12" x14ac:dyDescent="0.25">
      <c r="B185" s="300"/>
      <c r="C185" s="300"/>
      <c r="D185" s="300"/>
      <c r="E185" s="300"/>
      <c r="F185" s="300"/>
      <c r="G185" s="300"/>
      <c r="H185" s="300"/>
      <c r="I185" s="300"/>
      <c r="J185" s="300"/>
      <c r="K185" s="34"/>
    </row>
    <row r="187" spans="2:12" x14ac:dyDescent="0.25">
      <c r="K187" s="34"/>
    </row>
  </sheetData>
  <sheetProtection formatCells="0" formatColumns="0" formatRows="0" insertColumns="0" sort="0" autoFilter="0"/>
  <autoFilter ref="B11:L182" xr:uid="{00000000-0001-0000-0000-000000000000}"/>
  <mergeCells count="12">
    <mergeCell ref="B2:K2"/>
    <mergeCell ref="K10:L10"/>
    <mergeCell ref="B6:C6"/>
    <mergeCell ref="B5:C5"/>
    <mergeCell ref="B4:C4"/>
    <mergeCell ref="D6:L6"/>
    <mergeCell ref="D5:L5"/>
    <mergeCell ref="D4:L4"/>
    <mergeCell ref="B185:J185"/>
    <mergeCell ref="B183:J183"/>
    <mergeCell ref="B182:G182"/>
    <mergeCell ref="B184:J18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FF934-45B9-49CF-A6AA-E275393CCC32}">
  <dimension ref="A1:Q42"/>
  <sheetViews>
    <sheetView workbookViewId="0">
      <selection activeCell="G13" sqref="G13"/>
    </sheetView>
  </sheetViews>
  <sheetFormatPr baseColWidth="10" defaultColWidth="8" defaultRowHeight="12.75" x14ac:dyDescent="0.2"/>
  <cols>
    <col min="1" max="1" width="32.25" style="110" bestFit="1" customWidth="1"/>
    <col min="2" max="3" width="8.75" style="110" bestFit="1" customWidth="1"/>
    <col min="4" max="4" width="7.375" style="110" bestFit="1" customWidth="1"/>
    <col min="5" max="5" width="8.125" style="110" bestFit="1" customWidth="1"/>
    <col min="6" max="7" width="8.75" style="110" bestFit="1" customWidth="1"/>
    <col min="8" max="8" width="7.375" style="110" bestFit="1" customWidth="1"/>
    <col min="9" max="9" width="8.125" style="110" bestFit="1" customWidth="1"/>
    <col min="10" max="11" width="8.75" style="110" bestFit="1" customWidth="1"/>
    <col min="12" max="12" width="7.375" style="110" bestFit="1" customWidth="1"/>
    <col min="13" max="13" width="8.875" style="110" bestFit="1" customWidth="1"/>
    <col min="14" max="15" width="8.75" style="110" bestFit="1" customWidth="1"/>
    <col min="16" max="16" width="7.375" style="110" bestFit="1" customWidth="1"/>
    <col min="17" max="17" width="8.875" style="110" bestFit="1" customWidth="1"/>
    <col min="18" max="16384" width="8" style="110"/>
  </cols>
  <sheetData>
    <row r="1" spans="1:17" ht="20.25" x14ac:dyDescent="0.2">
      <c r="A1" s="249"/>
      <c r="B1" s="318" t="s">
        <v>1660</v>
      </c>
      <c r="C1" s="319"/>
      <c r="D1" s="319"/>
      <c r="E1" s="319"/>
      <c r="F1" s="319"/>
      <c r="G1" s="319"/>
      <c r="H1" s="319"/>
      <c r="I1" s="319"/>
      <c r="J1" s="319"/>
      <c r="K1" s="319"/>
      <c r="L1" s="319"/>
      <c r="M1" s="319"/>
      <c r="N1" s="319"/>
      <c r="O1" s="319"/>
      <c r="P1" s="319"/>
      <c r="Q1" s="320"/>
    </row>
    <row r="2" spans="1:17" ht="20.25" x14ac:dyDescent="0.2">
      <c r="A2" s="249"/>
      <c r="B2" s="321" t="s">
        <v>1661</v>
      </c>
      <c r="C2" s="322"/>
      <c r="D2" s="322"/>
      <c r="E2" s="322"/>
      <c r="F2" s="322"/>
      <c r="G2" s="322"/>
      <c r="H2" s="322"/>
      <c r="I2" s="322"/>
      <c r="J2" s="322"/>
      <c r="K2" s="322"/>
      <c r="L2" s="322"/>
      <c r="M2" s="322"/>
      <c r="N2" s="322"/>
      <c r="O2" s="322"/>
      <c r="P2" s="322"/>
      <c r="Q2" s="323"/>
    </row>
    <row r="3" spans="1:17" ht="18" x14ac:dyDescent="0.2">
      <c r="A3" s="249"/>
      <c r="B3" s="324" t="s">
        <v>1662</v>
      </c>
      <c r="C3" s="325"/>
      <c r="D3" s="325"/>
      <c r="E3" s="325"/>
      <c r="F3" s="325"/>
      <c r="G3" s="325"/>
      <c r="H3" s="325"/>
      <c r="I3" s="325"/>
      <c r="J3" s="325"/>
      <c r="K3" s="325"/>
      <c r="L3" s="325"/>
      <c r="M3" s="325"/>
      <c r="N3" s="325"/>
      <c r="O3" s="325"/>
      <c r="P3" s="325"/>
      <c r="Q3" s="326"/>
    </row>
    <row r="4" spans="1:17" ht="13.5" thickBot="1" x14ac:dyDescent="0.25">
      <c r="A4" s="249"/>
      <c r="B4" s="327" t="s">
        <v>1663</v>
      </c>
      <c r="C4" s="328"/>
      <c r="D4" s="328"/>
      <c r="E4" s="328"/>
      <c r="F4" s="328"/>
      <c r="G4" s="328"/>
      <c r="H4" s="328"/>
      <c r="I4" s="328"/>
      <c r="J4" s="328"/>
      <c r="K4" s="328"/>
      <c r="L4" s="328"/>
      <c r="M4" s="328"/>
      <c r="N4" s="328"/>
      <c r="O4" s="328"/>
      <c r="P4" s="328"/>
      <c r="Q4" s="329"/>
    </row>
    <row r="5" spans="1:17" x14ac:dyDescent="0.2">
      <c r="A5" s="330" t="s">
        <v>1664</v>
      </c>
      <c r="B5" s="331" t="s">
        <v>1665</v>
      </c>
      <c r="C5" s="332"/>
      <c r="D5" s="332"/>
      <c r="E5" s="332"/>
      <c r="F5" s="332"/>
      <c r="G5" s="332"/>
      <c r="H5" s="332"/>
      <c r="I5" s="332"/>
      <c r="J5" s="332"/>
      <c r="K5" s="332"/>
      <c r="L5" s="332"/>
      <c r="M5" s="332"/>
      <c r="N5" s="332"/>
      <c r="O5" s="332"/>
      <c r="P5" s="332"/>
      <c r="Q5" s="333"/>
    </row>
    <row r="6" spans="1:17" x14ac:dyDescent="0.2">
      <c r="A6" s="334"/>
      <c r="B6" s="335" t="s">
        <v>1011</v>
      </c>
      <c r="C6" s="336"/>
      <c r="D6" s="336"/>
      <c r="E6" s="336"/>
      <c r="F6" s="337" t="s">
        <v>1010</v>
      </c>
      <c r="G6" s="336"/>
      <c r="H6" s="336"/>
      <c r="I6" s="336"/>
      <c r="J6" s="337" t="s">
        <v>1666</v>
      </c>
      <c r="K6" s="336"/>
      <c r="L6" s="336"/>
      <c r="M6" s="336"/>
      <c r="N6" s="338" t="s">
        <v>1001</v>
      </c>
      <c r="O6" s="339"/>
      <c r="P6" s="339"/>
      <c r="Q6" s="340"/>
    </row>
    <row r="7" spans="1:17" ht="23.25" thickBot="1" x14ac:dyDescent="0.25">
      <c r="A7" s="341"/>
      <c r="B7" s="342" t="s">
        <v>1667</v>
      </c>
      <c r="C7" s="343" t="s">
        <v>1668</v>
      </c>
      <c r="D7" s="343" t="s">
        <v>1669</v>
      </c>
      <c r="E7" s="343" t="s">
        <v>1670</v>
      </c>
      <c r="F7" s="344" t="s">
        <v>1667</v>
      </c>
      <c r="G7" s="343" t="s">
        <v>1668</v>
      </c>
      <c r="H7" s="343" t="s">
        <v>1669</v>
      </c>
      <c r="I7" s="343" t="s">
        <v>1670</v>
      </c>
      <c r="J7" s="344" t="s">
        <v>1667</v>
      </c>
      <c r="K7" s="343" t="s">
        <v>1668</v>
      </c>
      <c r="L7" s="343" t="s">
        <v>1669</v>
      </c>
      <c r="M7" s="343" t="s">
        <v>1670</v>
      </c>
      <c r="N7" s="344" t="s">
        <v>1667</v>
      </c>
      <c r="O7" s="343" t="s">
        <v>1668</v>
      </c>
      <c r="P7" s="343" t="s">
        <v>1669</v>
      </c>
      <c r="Q7" s="345" t="s">
        <v>1670</v>
      </c>
    </row>
    <row r="8" spans="1:17" ht="13.5" thickBot="1" x14ac:dyDescent="0.25">
      <c r="A8" s="346" t="s">
        <v>1128</v>
      </c>
      <c r="B8" s="347">
        <v>6</v>
      </c>
      <c r="C8" s="348">
        <v>10</v>
      </c>
      <c r="D8" s="349">
        <v>15</v>
      </c>
      <c r="E8" s="350">
        <v>321.65665799999999</v>
      </c>
      <c r="F8" s="351">
        <v>2</v>
      </c>
      <c r="G8" s="348">
        <v>6</v>
      </c>
      <c r="H8" s="349">
        <v>7</v>
      </c>
      <c r="I8" s="350">
        <v>360.79846400000002</v>
      </c>
      <c r="J8" s="351">
        <v>0</v>
      </c>
      <c r="K8" s="348">
        <v>6</v>
      </c>
      <c r="L8" s="349">
        <v>6</v>
      </c>
      <c r="M8" s="350">
        <v>3530.0525689999999</v>
      </c>
      <c r="N8" s="352">
        <v>8</v>
      </c>
      <c r="O8" s="353">
        <v>22</v>
      </c>
      <c r="P8" s="354">
        <v>28</v>
      </c>
      <c r="Q8" s="355">
        <v>4212.5076909999998</v>
      </c>
    </row>
    <row r="9" spans="1:17" ht="13.5" thickBot="1" x14ac:dyDescent="0.25">
      <c r="A9" s="346" t="s">
        <v>24</v>
      </c>
      <c r="B9" s="347">
        <v>4754</v>
      </c>
      <c r="C9" s="348">
        <v>20623</v>
      </c>
      <c r="D9" s="349">
        <v>26830</v>
      </c>
      <c r="E9" s="350">
        <v>656768.78529300005</v>
      </c>
      <c r="F9" s="351">
        <v>2820</v>
      </c>
      <c r="G9" s="348">
        <v>8545</v>
      </c>
      <c r="H9" s="349">
        <v>10134</v>
      </c>
      <c r="I9" s="350">
        <v>184025.071452</v>
      </c>
      <c r="J9" s="351">
        <v>464</v>
      </c>
      <c r="K9" s="348">
        <v>1836</v>
      </c>
      <c r="L9" s="349">
        <v>6583</v>
      </c>
      <c r="M9" s="350">
        <v>5620035.8029270004</v>
      </c>
      <c r="N9" s="352">
        <v>8038</v>
      </c>
      <c r="O9" s="353">
        <v>31004</v>
      </c>
      <c r="P9" s="354">
        <v>43547</v>
      </c>
      <c r="Q9" s="355">
        <v>6460829.6596720004</v>
      </c>
    </row>
    <row r="10" spans="1:17" ht="13.5" thickBot="1" x14ac:dyDescent="0.25">
      <c r="A10" s="346" t="s">
        <v>697</v>
      </c>
      <c r="B10" s="347">
        <v>569</v>
      </c>
      <c r="C10" s="348">
        <v>2257</v>
      </c>
      <c r="D10" s="349">
        <v>3303</v>
      </c>
      <c r="E10" s="350">
        <v>95130.897523000007</v>
      </c>
      <c r="F10" s="351">
        <v>372</v>
      </c>
      <c r="G10" s="348">
        <v>1143</v>
      </c>
      <c r="H10" s="349">
        <v>1371</v>
      </c>
      <c r="I10" s="350">
        <v>27796.087416999999</v>
      </c>
      <c r="J10" s="351">
        <v>21</v>
      </c>
      <c r="K10" s="348">
        <v>49</v>
      </c>
      <c r="L10" s="349">
        <v>115</v>
      </c>
      <c r="M10" s="350">
        <v>29175.462255999999</v>
      </c>
      <c r="N10" s="352">
        <v>962</v>
      </c>
      <c r="O10" s="353">
        <v>3449</v>
      </c>
      <c r="P10" s="354">
        <v>4789</v>
      </c>
      <c r="Q10" s="355">
        <v>152102.44719599999</v>
      </c>
    </row>
    <row r="11" spans="1:17" ht="13.5" thickBot="1" x14ac:dyDescent="0.25">
      <c r="A11" s="346" t="s">
        <v>92</v>
      </c>
      <c r="B11" s="347">
        <v>427</v>
      </c>
      <c r="C11" s="348">
        <v>820</v>
      </c>
      <c r="D11" s="349">
        <v>913</v>
      </c>
      <c r="E11" s="350">
        <v>31326.800429999999</v>
      </c>
      <c r="F11" s="351">
        <v>283</v>
      </c>
      <c r="G11" s="348">
        <v>512</v>
      </c>
      <c r="H11" s="349">
        <v>553</v>
      </c>
      <c r="I11" s="350">
        <v>13735.703707999999</v>
      </c>
      <c r="J11" s="351">
        <v>118</v>
      </c>
      <c r="K11" s="348">
        <v>450</v>
      </c>
      <c r="L11" s="349">
        <v>1111</v>
      </c>
      <c r="M11" s="350">
        <v>1152989.7315150001</v>
      </c>
      <c r="N11" s="352">
        <v>828</v>
      </c>
      <c r="O11" s="353">
        <v>1782</v>
      </c>
      <c r="P11" s="354">
        <v>2577</v>
      </c>
      <c r="Q11" s="355">
        <v>1198052.235653</v>
      </c>
    </row>
    <row r="12" spans="1:17" ht="13.5" thickBot="1" x14ac:dyDescent="0.25">
      <c r="A12" s="346" t="s">
        <v>104</v>
      </c>
      <c r="B12" s="347">
        <v>146</v>
      </c>
      <c r="C12" s="348">
        <v>640</v>
      </c>
      <c r="D12" s="349">
        <v>1354</v>
      </c>
      <c r="E12" s="350">
        <v>78414.730458000005</v>
      </c>
      <c r="F12" s="351">
        <v>72</v>
      </c>
      <c r="G12" s="348">
        <v>262</v>
      </c>
      <c r="H12" s="349">
        <v>448</v>
      </c>
      <c r="I12" s="350">
        <v>17151.557172000001</v>
      </c>
      <c r="J12" s="351">
        <v>270</v>
      </c>
      <c r="K12" s="348">
        <v>1145</v>
      </c>
      <c r="L12" s="349">
        <v>3704</v>
      </c>
      <c r="M12" s="350">
        <v>7863471.8158870004</v>
      </c>
      <c r="N12" s="352">
        <v>488</v>
      </c>
      <c r="O12" s="353">
        <v>2047</v>
      </c>
      <c r="P12" s="354">
        <v>5506</v>
      </c>
      <c r="Q12" s="355">
        <v>7959038.1035169996</v>
      </c>
    </row>
    <row r="13" spans="1:17" ht="13.5" thickBot="1" x14ac:dyDescent="0.25">
      <c r="A13" s="346" t="s">
        <v>105</v>
      </c>
      <c r="B13" s="347">
        <v>1636</v>
      </c>
      <c r="C13" s="348">
        <v>4518</v>
      </c>
      <c r="D13" s="349">
        <v>5143</v>
      </c>
      <c r="E13" s="350">
        <v>126981.617304</v>
      </c>
      <c r="F13" s="351">
        <v>1073</v>
      </c>
      <c r="G13" s="348">
        <v>2470</v>
      </c>
      <c r="H13" s="349">
        <v>2677</v>
      </c>
      <c r="I13" s="350">
        <v>52320.574046000002</v>
      </c>
      <c r="J13" s="351">
        <v>62</v>
      </c>
      <c r="K13" s="348">
        <v>176</v>
      </c>
      <c r="L13" s="349">
        <v>394</v>
      </c>
      <c r="M13" s="350">
        <v>198726.37968499999</v>
      </c>
      <c r="N13" s="352">
        <v>2771</v>
      </c>
      <c r="O13" s="353">
        <v>7164</v>
      </c>
      <c r="P13" s="354">
        <v>8214</v>
      </c>
      <c r="Q13" s="355">
        <v>378028.57103499997</v>
      </c>
    </row>
    <row r="14" spans="1:17" ht="13.5" thickBot="1" x14ac:dyDescent="0.25">
      <c r="A14" s="346" t="s">
        <v>137</v>
      </c>
      <c r="B14" s="347">
        <v>3426</v>
      </c>
      <c r="C14" s="348">
        <v>20219</v>
      </c>
      <c r="D14" s="349">
        <v>24901</v>
      </c>
      <c r="E14" s="350">
        <v>471878.028062</v>
      </c>
      <c r="F14" s="351">
        <v>3465</v>
      </c>
      <c r="G14" s="348">
        <v>15089</v>
      </c>
      <c r="H14" s="349">
        <v>17517</v>
      </c>
      <c r="I14" s="350">
        <v>275373.475622</v>
      </c>
      <c r="J14" s="351">
        <v>56</v>
      </c>
      <c r="K14" s="348">
        <v>196</v>
      </c>
      <c r="L14" s="349">
        <v>450</v>
      </c>
      <c r="M14" s="350">
        <v>170564.40066399999</v>
      </c>
      <c r="N14" s="352">
        <v>6947</v>
      </c>
      <c r="O14" s="353">
        <v>35504</v>
      </c>
      <c r="P14" s="354">
        <v>42868</v>
      </c>
      <c r="Q14" s="355">
        <v>917815.90434799995</v>
      </c>
    </row>
    <row r="15" spans="1:17" ht="13.5" thickBot="1" x14ac:dyDescent="0.25">
      <c r="A15" s="346" t="s">
        <v>145</v>
      </c>
      <c r="B15" s="347">
        <v>801</v>
      </c>
      <c r="C15" s="348">
        <v>5076</v>
      </c>
      <c r="D15" s="349">
        <v>9616</v>
      </c>
      <c r="E15" s="350">
        <v>179163.41034599999</v>
      </c>
      <c r="F15" s="351">
        <v>540</v>
      </c>
      <c r="G15" s="348">
        <v>2227</v>
      </c>
      <c r="H15" s="349">
        <v>3455</v>
      </c>
      <c r="I15" s="350">
        <v>51172.032689</v>
      </c>
      <c r="J15" s="351">
        <v>55</v>
      </c>
      <c r="K15" s="348">
        <v>221</v>
      </c>
      <c r="L15" s="349">
        <v>1069</v>
      </c>
      <c r="M15" s="350">
        <v>699584.54677500005</v>
      </c>
      <c r="N15" s="352">
        <v>1396</v>
      </c>
      <c r="O15" s="353">
        <v>7524</v>
      </c>
      <c r="P15" s="354">
        <v>14140</v>
      </c>
      <c r="Q15" s="355">
        <v>929919.98981000006</v>
      </c>
    </row>
    <row r="16" spans="1:17" ht="13.5" thickBot="1" x14ac:dyDescent="0.25">
      <c r="A16" s="346" t="s">
        <v>232</v>
      </c>
      <c r="B16" s="347">
        <v>915</v>
      </c>
      <c r="C16" s="348">
        <v>3614</v>
      </c>
      <c r="D16" s="349">
        <v>4346</v>
      </c>
      <c r="E16" s="350">
        <v>132775.66410600001</v>
      </c>
      <c r="F16" s="351">
        <v>565</v>
      </c>
      <c r="G16" s="348">
        <v>1664</v>
      </c>
      <c r="H16" s="349">
        <v>1790</v>
      </c>
      <c r="I16" s="350">
        <v>43468.502325000001</v>
      </c>
      <c r="J16" s="351">
        <v>15</v>
      </c>
      <c r="K16" s="348">
        <v>50</v>
      </c>
      <c r="L16" s="349">
        <v>81</v>
      </c>
      <c r="M16" s="350">
        <v>24658.272074</v>
      </c>
      <c r="N16" s="352">
        <v>1495</v>
      </c>
      <c r="O16" s="353">
        <v>5328</v>
      </c>
      <c r="P16" s="354">
        <v>6217</v>
      </c>
      <c r="Q16" s="355">
        <v>200902.438505</v>
      </c>
    </row>
    <row r="17" spans="1:17" ht="13.5" thickBot="1" x14ac:dyDescent="0.25">
      <c r="A17" s="346" t="s">
        <v>704</v>
      </c>
      <c r="B17" s="347">
        <v>894</v>
      </c>
      <c r="C17" s="348">
        <v>4057</v>
      </c>
      <c r="D17" s="349">
        <v>6619</v>
      </c>
      <c r="E17" s="350">
        <v>394863.029461</v>
      </c>
      <c r="F17" s="351">
        <v>687</v>
      </c>
      <c r="G17" s="348">
        <v>2413</v>
      </c>
      <c r="H17" s="349">
        <v>3201</v>
      </c>
      <c r="I17" s="350">
        <v>129766.75832199999</v>
      </c>
      <c r="J17" s="351">
        <v>46</v>
      </c>
      <c r="K17" s="348">
        <v>133</v>
      </c>
      <c r="L17" s="349">
        <v>401</v>
      </c>
      <c r="M17" s="350">
        <v>439943.55744200002</v>
      </c>
      <c r="N17" s="352">
        <v>1627</v>
      </c>
      <c r="O17" s="353">
        <v>6603</v>
      </c>
      <c r="P17" s="354">
        <v>10221</v>
      </c>
      <c r="Q17" s="355">
        <v>964573.34522500006</v>
      </c>
    </row>
    <row r="18" spans="1:17" ht="13.5" thickBot="1" x14ac:dyDescent="0.25">
      <c r="A18" s="346" t="s">
        <v>242</v>
      </c>
      <c r="B18" s="347">
        <v>2454</v>
      </c>
      <c r="C18" s="348">
        <v>10463</v>
      </c>
      <c r="D18" s="349">
        <v>11495</v>
      </c>
      <c r="E18" s="350">
        <v>159809.69117000001</v>
      </c>
      <c r="F18" s="351">
        <v>2112</v>
      </c>
      <c r="G18" s="348">
        <v>7555</v>
      </c>
      <c r="H18" s="349">
        <v>8066</v>
      </c>
      <c r="I18" s="350">
        <v>102870.01996000001</v>
      </c>
      <c r="J18" s="351">
        <v>35</v>
      </c>
      <c r="K18" s="348">
        <v>121</v>
      </c>
      <c r="L18" s="349">
        <v>303</v>
      </c>
      <c r="M18" s="350">
        <v>391668.05300299998</v>
      </c>
      <c r="N18" s="352">
        <v>4601</v>
      </c>
      <c r="O18" s="353">
        <v>18139</v>
      </c>
      <c r="P18" s="354">
        <v>19864</v>
      </c>
      <c r="Q18" s="355">
        <v>654347.76413300005</v>
      </c>
    </row>
    <row r="19" spans="1:17" ht="13.5" thickBot="1" x14ac:dyDescent="0.25">
      <c r="A19" s="346" t="s">
        <v>274</v>
      </c>
      <c r="B19" s="347">
        <v>1294</v>
      </c>
      <c r="C19" s="348">
        <v>3479</v>
      </c>
      <c r="D19" s="349">
        <v>4367</v>
      </c>
      <c r="E19" s="350">
        <v>123467.68918</v>
      </c>
      <c r="F19" s="351">
        <v>838</v>
      </c>
      <c r="G19" s="348">
        <v>1808</v>
      </c>
      <c r="H19" s="349">
        <v>2049</v>
      </c>
      <c r="I19" s="350">
        <v>43381.263489999998</v>
      </c>
      <c r="J19" s="351">
        <v>57</v>
      </c>
      <c r="K19" s="348">
        <v>167</v>
      </c>
      <c r="L19" s="349">
        <v>519</v>
      </c>
      <c r="M19" s="350">
        <v>545936.97713514999</v>
      </c>
      <c r="N19" s="352">
        <v>2189</v>
      </c>
      <c r="O19" s="353">
        <v>5454</v>
      </c>
      <c r="P19" s="354">
        <v>6935</v>
      </c>
      <c r="Q19" s="355">
        <v>712785.92980515002</v>
      </c>
    </row>
    <row r="20" spans="1:17" ht="13.5" thickBot="1" x14ac:dyDescent="0.25">
      <c r="A20" s="346" t="s">
        <v>388</v>
      </c>
      <c r="B20" s="347">
        <v>1509</v>
      </c>
      <c r="C20" s="348">
        <v>2259</v>
      </c>
      <c r="D20" s="349">
        <v>2346</v>
      </c>
      <c r="E20" s="350">
        <v>41709.418293000002</v>
      </c>
      <c r="F20" s="351">
        <v>968</v>
      </c>
      <c r="G20" s="348">
        <v>1381</v>
      </c>
      <c r="H20" s="349">
        <v>1430</v>
      </c>
      <c r="I20" s="350">
        <v>22424.966745999998</v>
      </c>
      <c r="J20" s="351">
        <v>6</v>
      </c>
      <c r="K20" s="348">
        <v>13</v>
      </c>
      <c r="L20" s="349">
        <v>21</v>
      </c>
      <c r="M20" s="350">
        <v>5460.2799990000003</v>
      </c>
      <c r="N20" s="352">
        <v>2483</v>
      </c>
      <c r="O20" s="353">
        <v>3653</v>
      </c>
      <c r="P20" s="354">
        <v>3797</v>
      </c>
      <c r="Q20" s="355">
        <v>69594.665038000006</v>
      </c>
    </row>
    <row r="21" spans="1:17" ht="13.5" thickBot="1" x14ac:dyDescent="0.25">
      <c r="A21" s="346" t="s">
        <v>21</v>
      </c>
      <c r="B21" s="347">
        <v>1960</v>
      </c>
      <c r="C21" s="348">
        <v>5722</v>
      </c>
      <c r="D21" s="349">
        <v>6881</v>
      </c>
      <c r="E21" s="350">
        <v>203715.696199</v>
      </c>
      <c r="F21" s="351">
        <v>1439</v>
      </c>
      <c r="G21" s="348">
        <v>3463</v>
      </c>
      <c r="H21" s="349">
        <v>3818</v>
      </c>
      <c r="I21" s="350">
        <v>76210.419676999998</v>
      </c>
      <c r="J21" s="351">
        <v>46</v>
      </c>
      <c r="K21" s="348">
        <v>163</v>
      </c>
      <c r="L21" s="349">
        <v>444</v>
      </c>
      <c r="M21" s="350">
        <v>178474.41814200001</v>
      </c>
      <c r="N21" s="352">
        <v>3445</v>
      </c>
      <c r="O21" s="353">
        <v>9348</v>
      </c>
      <c r="P21" s="354">
        <v>11143</v>
      </c>
      <c r="Q21" s="355">
        <v>458400.53401800001</v>
      </c>
    </row>
    <row r="22" spans="1:17" ht="13.5" thickBot="1" x14ac:dyDescent="0.25">
      <c r="A22" s="346" t="s">
        <v>316</v>
      </c>
      <c r="B22" s="347">
        <v>3141</v>
      </c>
      <c r="C22" s="348">
        <v>16489</v>
      </c>
      <c r="D22" s="349">
        <v>19727</v>
      </c>
      <c r="E22" s="350">
        <v>388848.21194499999</v>
      </c>
      <c r="F22" s="351">
        <v>2641</v>
      </c>
      <c r="G22" s="348">
        <v>10935</v>
      </c>
      <c r="H22" s="349">
        <v>12293</v>
      </c>
      <c r="I22" s="350">
        <v>190329.549871</v>
      </c>
      <c r="J22" s="351">
        <v>185</v>
      </c>
      <c r="K22" s="348">
        <v>745</v>
      </c>
      <c r="L22" s="349">
        <v>2726</v>
      </c>
      <c r="M22" s="350">
        <v>2990021.4506359999</v>
      </c>
      <c r="N22" s="352">
        <v>5967</v>
      </c>
      <c r="O22" s="353">
        <v>28169</v>
      </c>
      <c r="P22" s="354">
        <v>34746</v>
      </c>
      <c r="Q22" s="355">
        <v>3569199.212452</v>
      </c>
    </row>
    <row r="23" spans="1:17" ht="13.5" thickBot="1" x14ac:dyDescent="0.25">
      <c r="A23" s="346" t="s">
        <v>728</v>
      </c>
      <c r="B23" s="347">
        <v>24</v>
      </c>
      <c r="C23" s="348">
        <v>52</v>
      </c>
      <c r="D23" s="349">
        <v>55</v>
      </c>
      <c r="E23" s="350">
        <v>2083.2645710000002</v>
      </c>
      <c r="F23" s="351">
        <v>29</v>
      </c>
      <c r="G23" s="348">
        <v>50</v>
      </c>
      <c r="H23" s="349">
        <v>51</v>
      </c>
      <c r="I23" s="350">
        <v>803.52538000000004</v>
      </c>
      <c r="J23" s="351">
        <v>3</v>
      </c>
      <c r="K23" s="348">
        <v>3</v>
      </c>
      <c r="L23" s="349">
        <v>3</v>
      </c>
      <c r="M23" s="350">
        <v>594</v>
      </c>
      <c r="N23" s="352">
        <v>56</v>
      </c>
      <c r="O23" s="353">
        <v>105</v>
      </c>
      <c r="P23" s="354">
        <v>109</v>
      </c>
      <c r="Q23" s="355">
        <v>3480.7899510000002</v>
      </c>
    </row>
    <row r="24" spans="1:17" ht="13.5" thickBot="1" x14ac:dyDescent="0.25">
      <c r="A24" s="346" t="s">
        <v>730</v>
      </c>
      <c r="B24" s="347">
        <v>302</v>
      </c>
      <c r="C24" s="348">
        <v>856</v>
      </c>
      <c r="D24" s="349">
        <v>953</v>
      </c>
      <c r="E24" s="350">
        <v>27440.721902000001</v>
      </c>
      <c r="F24" s="351">
        <v>184</v>
      </c>
      <c r="G24" s="348">
        <v>436</v>
      </c>
      <c r="H24" s="349">
        <v>453</v>
      </c>
      <c r="I24" s="350">
        <v>8379.8416560000005</v>
      </c>
      <c r="J24" s="351">
        <v>10</v>
      </c>
      <c r="K24" s="348">
        <v>15</v>
      </c>
      <c r="L24" s="349">
        <v>21</v>
      </c>
      <c r="M24" s="350">
        <v>4344.7420000000002</v>
      </c>
      <c r="N24" s="352">
        <v>496</v>
      </c>
      <c r="O24" s="353">
        <v>1307</v>
      </c>
      <c r="P24" s="354">
        <v>1427</v>
      </c>
      <c r="Q24" s="355">
        <v>40165.305558</v>
      </c>
    </row>
    <row r="25" spans="1:17" ht="13.5" thickBot="1" x14ac:dyDescent="0.25">
      <c r="A25" s="346" t="s">
        <v>399</v>
      </c>
      <c r="B25" s="347">
        <v>2003</v>
      </c>
      <c r="C25" s="348">
        <v>12983</v>
      </c>
      <c r="D25" s="349">
        <v>18255</v>
      </c>
      <c r="E25" s="350">
        <v>287350.60038399999</v>
      </c>
      <c r="F25" s="351">
        <v>1653</v>
      </c>
      <c r="G25" s="348">
        <v>7286</v>
      </c>
      <c r="H25" s="349">
        <v>8886</v>
      </c>
      <c r="I25" s="350">
        <v>121088.774772</v>
      </c>
      <c r="J25" s="351">
        <v>44</v>
      </c>
      <c r="K25" s="348">
        <v>185</v>
      </c>
      <c r="L25" s="349">
        <v>538</v>
      </c>
      <c r="M25" s="350">
        <v>564231.31244200002</v>
      </c>
      <c r="N25" s="352">
        <v>3700</v>
      </c>
      <c r="O25" s="353">
        <v>20454</v>
      </c>
      <c r="P25" s="354">
        <v>27679</v>
      </c>
      <c r="Q25" s="355">
        <v>972670.68759800005</v>
      </c>
    </row>
    <row r="26" spans="1:17" ht="13.5" thickBot="1" x14ac:dyDescent="0.25">
      <c r="A26" s="346" t="s">
        <v>430</v>
      </c>
      <c r="B26" s="347">
        <v>328</v>
      </c>
      <c r="C26" s="348">
        <v>704</v>
      </c>
      <c r="D26" s="349">
        <v>845</v>
      </c>
      <c r="E26" s="350">
        <v>38193.230753000003</v>
      </c>
      <c r="F26" s="351">
        <v>218</v>
      </c>
      <c r="G26" s="348">
        <v>444</v>
      </c>
      <c r="H26" s="349">
        <v>484</v>
      </c>
      <c r="I26" s="350">
        <v>10216.003027000001</v>
      </c>
      <c r="J26" s="351">
        <v>5</v>
      </c>
      <c r="K26" s="348">
        <v>21</v>
      </c>
      <c r="L26" s="349">
        <v>50</v>
      </c>
      <c r="M26" s="350">
        <v>16489.267297999999</v>
      </c>
      <c r="N26" s="352">
        <v>551</v>
      </c>
      <c r="O26" s="353">
        <v>1169</v>
      </c>
      <c r="P26" s="354">
        <v>1379</v>
      </c>
      <c r="Q26" s="355">
        <v>64898.501078000001</v>
      </c>
    </row>
    <row r="27" spans="1:17" ht="13.5" thickBot="1" x14ac:dyDescent="0.25">
      <c r="A27" s="346" t="s">
        <v>0</v>
      </c>
      <c r="B27" s="347">
        <v>851</v>
      </c>
      <c r="C27" s="348">
        <v>2458</v>
      </c>
      <c r="D27" s="349">
        <v>3011</v>
      </c>
      <c r="E27" s="350">
        <v>82525.157237000007</v>
      </c>
      <c r="F27" s="351">
        <v>521</v>
      </c>
      <c r="G27" s="348">
        <v>1211</v>
      </c>
      <c r="H27" s="349">
        <v>1374</v>
      </c>
      <c r="I27" s="350">
        <v>30635.240957999998</v>
      </c>
      <c r="J27" s="351">
        <v>65</v>
      </c>
      <c r="K27" s="348">
        <v>214</v>
      </c>
      <c r="L27" s="349">
        <v>548</v>
      </c>
      <c r="M27" s="350">
        <v>424122.44489704998</v>
      </c>
      <c r="N27" s="352">
        <v>1437</v>
      </c>
      <c r="O27" s="353">
        <v>3883</v>
      </c>
      <c r="P27" s="354">
        <v>4933</v>
      </c>
      <c r="Q27" s="355">
        <v>537282.84309205005</v>
      </c>
    </row>
    <row r="28" spans="1:17" ht="13.5" thickBot="1" x14ac:dyDescent="0.25">
      <c r="A28" s="346" t="s">
        <v>449</v>
      </c>
      <c r="B28" s="347">
        <v>1380</v>
      </c>
      <c r="C28" s="348">
        <v>5106</v>
      </c>
      <c r="D28" s="349">
        <v>8377</v>
      </c>
      <c r="E28" s="350">
        <v>361114.55109399999</v>
      </c>
      <c r="F28" s="351">
        <v>967</v>
      </c>
      <c r="G28" s="348">
        <v>2965</v>
      </c>
      <c r="H28" s="349">
        <v>3535</v>
      </c>
      <c r="I28" s="350">
        <v>91868.107692000005</v>
      </c>
      <c r="J28" s="351">
        <v>104</v>
      </c>
      <c r="K28" s="348">
        <v>346</v>
      </c>
      <c r="L28" s="349">
        <v>1113</v>
      </c>
      <c r="M28" s="350">
        <v>926737.67410399998</v>
      </c>
      <c r="N28" s="352">
        <v>2451</v>
      </c>
      <c r="O28" s="353">
        <v>8417</v>
      </c>
      <c r="P28" s="354">
        <v>13025</v>
      </c>
      <c r="Q28" s="355">
        <v>1379720.33289</v>
      </c>
    </row>
    <row r="29" spans="1:17" ht="13.5" thickBot="1" x14ac:dyDescent="0.25">
      <c r="A29" s="346" t="s">
        <v>62</v>
      </c>
      <c r="B29" s="347">
        <v>2981</v>
      </c>
      <c r="C29" s="348">
        <v>15073</v>
      </c>
      <c r="D29" s="349">
        <v>16710</v>
      </c>
      <c r="E29" s="350">
        <v>305988.47412899998</v>
      </c>
      <c r="F29" s="351">
        <v>2494</v>
      </c>
      <c r="G29" s="348">
        <v>12727</v>
      </c>
      <c r="H29" s="349">
        <v>13926</v>
      </c>
      <c r="I29" s="350">
        <v>215628.478821</v>
      </c>
      <c r="J29" s="351">
        <v>70</v>
      </c>
      <c r="K29" s="348">
        <v>220</v>
      </c>
      <c r="L29" s="349">
        <v>528</v>
      </c>
      <c r="M29" s="350">
        <v>216628.496889</v>
      </c>
      <c r="N29" s="352">
        <v>5545</v>
      </c>
      <c r="O29" s="353">
        <v>28020</v>
      </c>
      <c r="P29" s="354">
        <v>31164</v>
      </c>
      <c r="Q29" s="355">
        <v>738245.44983900001</v>
      </c>
    </row>
    <row r="30" spans="1:17" ht="13.5" thickBot="1" x14ac:dyDescent="0.25">
      <c r="A30" s="346" t="s">
        <v>515</v>
      </c>
      <c r="B30" s="347">
        <v>1696</v>
      </c>
      <c r="C30" s="348">
        <v>6505</v>
      </c>
      <c r="D30" s="349">
        <v>7939</v>
      </c>
      <c r="E30" s="350">
        <v>164965.316054</v>
      </c>
      <c r="F30" s="351">
        <v>1161</v>
      </c>
      <c r="G30" s="348">
        <v>3222</v>
      </c>
      <c r="H30" s="349">
        <v>3755</v>
      </c>
      <c r="I30" s="350">
        <v>68309.883449999994</v>
      </c>
      <c r="J30" s="351">
        <v>51</v>
      </c>
      <c r="K30" s="348">
        <v>192</v>
      </c>
      <c r="L30" s="349">
        <v>440</v>
      </c>
      <c r="M30" s="350">
        <v>223871.409667</v>
      </c>
      <c r="N30" s="352">
        <v>2908</v>
      </c>
      <c r="O30" s="353">
        <v>9919</v>
      </c>
      <c r="P30" s="354">
        <v>12134</v>
      </c>
      <c r="Q30" s="355">
        <v>457146.60917100002</v>
      </c>
    </row>
    <row r="31" spans="1:17" ht="13.5" thickBot="1" x14ac:dyDescent="0.25">
      <c r="A31" s="346" t="s">
        <v>718</v>
      </c>
      <c r="B31" s="347">
        <v>1141</v>
      </c>
      <c r="C31" s="348">
        <v>2949</v>
      </c>
      <c r="D31" s="349">
        <v>3146</v>
      </c>
      <c r="E31" s="350">
        <v>55883.819695999999</v>
      </c>
      <c r="F31" s="351">
        <v>848</v>
      </c>
      <c r="G31" s="348">
        <v>2021</v>
      </c>
      <c r="H31" s="349">
        <v>2151</v>
      </c>
      <c r="I31" s="350">
        <v>32135.905070000001</v>
      </c>
      <c r="J31" s="351">
        <v>14</v>
      </c>
      <c r="K31" s="348">
        <v>23</v>
      </c>
      <c r="L31" s="349">
        <v>37</v>
      </c>
      <c r="M31" s="350">
        <v>7510.4503830000003</v>
      </c>
      <c r="N31" s="352">
        <v>2003</v>
      </c>
      <c r="O31" s="353">
        <v>4993</v>
      </c>
      <c r="P31" s="354">
        <v>5334</v>
      </c>
      <c r="Q31" s="355">
        <v>95530.175149000002</v>
      </c>
    </row>
    <row r="32" spans="1:17" ht="13.5" thickBot="1" x14ac:dyDescent="0.25">
      <c r="A32" s="346" t="s">
        <v>537</v>
      </c>
      <c r="B32" s="347">
        <v>284</v>
      </c>
      <c r="C32" s="348">
        <v>1018</v>
      </c>
      <c r="D32" s="349">
        <v>1974</v>
      </c>
      <c r="E32" s="350">
        <v>52860.066718000002</v>
      </c>
      <c r="F32" s="351">
        <v>229</v>
      </c>
      <c r="G32" s="348">
        <v>563</v>
      </c>
      <c r="H32" s="349">
        <v>1007</v>
      </c>
      <c r="I32" s="350">
        <v>19433.114300000001</v>
      </c>
      <c r="J32" s="351">
        <v>34</v>
      </c>
      <c r="K32" s="348">
        <v>105</v>
      </c>
      <c r="L32" s="349">
        <v>321</v>
      </c>
      <c r="M32" s="350">
        <v>205791.38845</v>
      </c>
      <c r="N32" s="352">
        <v>547</v>
      </c>
      <c r="O32" s="353">
        <v>1686</v>
      </c>
      <c r="P32" s="354">
        <v>3302</v>
      </c>
      <c r="Q32" s="355">
        <v>278084.56946799997</v>
      </c>
    </row>
    <row r="33" spans="1:17" ht="13.5" thickBot="1" x14ac:dyDescent="0.25">
      <c r="A33" s="346" t="s">
        <v>226</v>
      </c>
      <c r="B33" s="347">
        <v>383</v>
      </c>
      <c r="C33" s="348">
        <v>2521</v>
      </c>
      <c r="D33" s="349">
        <v>4830</v>
      </c>
      <c r="E33" s="350">
        <v>85874.424803999995</v>
      </c>
      <c r="F33" s="351">
        <v>264</v>
      </c>
      <c r="G33" s="348">
        <v>1123</v>
      </c>
      <c r="H33" s="349">
        <v>1741</v>
      </c>
      <c r="I33" s="350">
        <v>27292.143464000001</v>
      </c>
      <c r="J33" s="351">
        <v>39</v>
      </c>
      <c r="K33" s="348">
        <v>156</v>
      </c>
      <c r="L33" s="349">
        <v>655</v>
      </c>
      <c r="M33" s="350">
        <v>390220.74903299997</v>
      </c>
      <c r="N33" s="352">
        <v>686</v>
      </c>
      <c r="O33" s="353">
        <v>3800</v>
      </c>
      <c r="P33" s="354">
        <v>7226</v>
      </c>
      <c r="Q33" s="355">
        <v>503387.317301</v>
      </c>
    </row>
    <row r="34" spans="1:17" ht="13.5" thickBot="1" x14ac:dyDescent="0.25">
      <c r="A34" s="346" t="s">
        <v>1037</v>
      </c>
      <c r="B34" s="347">
        <v>53</v>
      </c>
      <c r="C34" s="348">
        <v>116</v>
      </c>
      <c r="D34" s="349">
        <v>121</v>
      </c>
      <c r="E34" s="350">
        <v>2541.325323</v>
      </c>
      <c r="F34" s="351">
        <v>12</v>
      </c>
      <c r="G34" s="348">
        <v>16</v>
      </c>
      <c r="H34" s="349">
        <v>16</v>
      </c>
      <c r="I34" s="350">
        <v>396.36186099999998</v>
      </c>
      <c r="J34" s="351">
        <v>0</v>
      </c>
      <c r="K34" s="348">
        <v>3</v>
      </c>
      <c r="L34" s="349">
        <v>3</v>
      </c>
      <c r="M34" s="350">
        <v>971.70572700000002</v>
      </c>
      <c r="N34" s="352">
        <v>65</v>
      </c>
      <c r="O34" s="353">
        <v>135</v>
      </c>
      <c r="P34" s="354">
        <v>140</v>
      </c>
      <c r="Q34" s="355">
        <v>3909.3929109999999</v>
      </c>
    </row>
    <row r="35" spans="1:17" ht="13.5" thickBot="1" x14ac:dyDescent="0.25">
      <c r="A35" s="346" t="s">
        <v>554</v>
      </c>
      <c r="B35" s="347">
        <v>2378</v>
      </c>
      <c r="C35" s="348">
        <v>12352</v>
      </c>
      <c r="D35" s="349">
        <v>15422</v>
      </c>
      <c r="E35" s="350">
        <v>338328.86454699998</v>
      </c>
      <c r="F35" s="351">
        <v>2003</v>
      </c>
      <c r="G35" s="348">
        <v>7383</v>
      </c>
      <c r="H35" s="349">
        <v>8638</v>
      </c>
      <c r="I35" s="350">
        <v>153141.79556299999</v>
      </c>
      <c r="J35" s="351">
        <v>140</v>
      </c>
      <c r="K35" s="348">
        <v>541</v>
      </c>
      <c r="L35" s="349">
        <v>1844</v>
      </c>
      <c r="M35" s="350">
        <v>1351801.4750900001</v>
      </c>
      <c r="N35" s="352">
        <v>4521</v>
      </c>
      <c r="O35" s="353">
        <v>20276</v>
      </c>
      <c r="P35" s="354">
        <v>25904</v>
      </c>
      <c r="Q35" s="355">
        <v>1843272.1351999999</v>
      </c>
    </row>
    <row r="36" spans="1:17" ht="13.5" thickBot="1" x14ac:dyDescent="0.25">
      <c r="A36" s="346" t="s">
        <v>269</v>
      </c>
      <c r="B36" s="347">
        <v>1249</v>
      </c>
      <c r="C36" s="348">
        <v>4390</v>
      </c>
      <c r="D36" s="349">
        <v>5220</v>
      </c>
      <c r="E36" s="350">
        <v>129016.479118</v>
      </c>
      <c r="F36" s="351">
        <v>838</v>
      </c>
      <c r="G36" s="348">
        <v>2352</v>
      </c>
      <c r="H36" s="349">
        <v>2624</v>
      </c>
      <c r="I36" s="350">
        <v>55035.535893</v>
      </c>
      <c r="J36" s="351">
        <v>29</v>
      </c>
      <c r="K36" s="348">
        <v>99</v>
      </c>
      <c r="L36" s="349">
        <v>245</v>
      </c>
      <c r="M36" s="350">
        <v>86698.533635</v>
      </c>
      <c r="N36" s="352">
        <v>2116</v>
      </c>
      <c r="O36" s="353">
        <v>6841</v>
      </c>
      <c r="P36" s="354">
        <v>8089</v>
      </c>
      <c r="Q36" s="355">
        <v>270750.54864599998</v>
      </c>
    </row>
    <row r="37" spans="1:17" ht="13.5" thickBot="1" x14ac:dyDescent="0.25">
      <c r="A37" s="346" t="s">
        <v>632</v>
      </c>
      <c r="B37" s="347">
        <v>2244</v>
      </c>
      <c r="C37" s="348">
        <v>10761</v>
      </c>
      <c r="D37" s="349">
        <v>15000</v>
      </c>
      <c r="E37" s="350">
        <v>342446.82862699998</v>
      </c>
      <c r="F37" s="351">
        <v>1786</v>
      </c>
      <c r="G37" s="348">
        <v>6586</v>
      </c>
      <c r="H37" s="349">
        <v>7821</v>
      </c>
      <c r="I37" s="350">
        <v>131057.30012099999</v>
      </c>
      <c r="J37" s="351">
        <v>52</v>
      </c>
      <c r="K37" s="348">
        <v>217</v>
      </c>
      <c r="L37" s="349">
        <v>796</v>
      </c>
      <c r="M37" s="350">
        <v>788242.86555300001</v>
      </c>
      <c r="N37" s="352">
        <v>4082</v>
      </c>
      <c r="O37" s="353">
        <v>17564</v>
      </c>
      <c r="P37" s="354">
        <v>23617</v>
      </c>
      <c r="Q37" s="355">
        <v>1261746.9943009999</v>
      </c>
    </row>
    <row r="38" spans="1:17" ht="13.5" thickBot="1" x14ac:dyDescent="0.25">
      <c r="A38" s="346" t="s">
        <v>670</v>
      </c>
      <c r="B38" s="347">
        <v>1243</v>
      </c>
      <c r="C38" s="348">
        <v>4699</v>
      </c>
      <c r="D38" s="349">
        <v>7454</v>
      </c>
      <c r="E38" s="350">
        <v>219729.599342</v>
      </c>
      <c r="F38" s="351">
        <v>791</v>
      </c>
      <c r="G38" s="348">
        <v>2266</v>
      </c>
      <c r="H38" s="349">
        <v>3071</v>
      </c>
      <c r="I38" s="350">
        <v>67384.063601999995</v>
      </c>
      <c r="J38" s="351">
        <v>227</v>
      </c>
      <c r="K38" s="348">
        <v>1108</v>
      </c>
      <c r="L38" s="349">
        <v>3849</v>
      </c>
      <c r="M38" s="350">
        <v>6039745.6198287001</v>
      </c>
      <c r="N38" s="352">
        <v>2261</v>
      </c>
      <c r="O38" s="353">
        <v>8073</v>
      </c>
      <c r="P38" s="354">
        <v>14374</v>
      </c>
      <c r="Q38" s="355">
        <v>6326859.2827727003</v>
      </c>
    </row>
    <row r="39" spans="1:17" ht="13.5" thickBot="1" x14ac:dyDescent="0.25">
      <c r="A39" s="346" t="s">
        <v>1025</v>
      </c>
      <c r="B39" s="347">
        <v>24</v>
      </c>
      <c r="C39" s="348">
        <v>36</v>
      </c>
      <c r="D39" s="349">
        <v>37</v>
      </c>
      <c r="E39" s="350">
        <v>251.32796400000001</v>
      </c>
      <c r="F39" s="351">
        <v>21</v>
      </c>
      <c r="G39" s="348">
        <v>48</v>
      </c>
      <c r="H39" s="349">
        <v>49</v>
      </c>
      <c r="I39" s="350">
        <v>711.724065</v>
      </c>
      <c r="J39" s="356"/>
      <c r="K39" s="357"/>
      <c r="L39" s="358" t="s">
        <v>1671</v>
      </c>
      <c r="M39" s="359"/>
      <c r="N39" s="352">
        <v>45</v>
      </c>
      <c r="O39" s="353">
        <v>84</v>
      </c>
      <c r="P39" s="354">
        <v>86</v>
      </c>
      <c r="Q39" s="355">
        <v>963.05202899999995</v>
      </c>
    </row>
    <row r="40" spans="1:17" ht="13.5" thickBot="1" x14ac:dyDescent="0.25">
      <c r="A40" s="346" t="s">
        <v>733</v>
      </c>
      <c r="B40" s="347">
        <v>78</v>
      </c>
      <c r="C40" s="348">
        <v>238</v>
      </c>
      <c r="D40" s="349">
        <v>263</v>
      </c>
      <c r="E40" s="350">
        <v>8631.9574360000006</v>
      </c>
      <c r="F40" s="351">
        <v>56</v>
      </c>
      <c r="G40" s="348">
        <v>134</v>
      </c>
      <c r="H40" s="349">
        <v>140</v>
      </c>
      <c r="I40" s="350">
        <v>3849.6514229999998</v>
      </c>
      <c r="J40" s="351">
        <v>2</v>
      </c>
      <c r="K40" s="348">
        <v>11</v>
      </c>
      <c r="L40" s="349">
        <v>35</v>
      </c>
      <c r="M40" s="350">
        <v>23378.588544999999</v>
      </c>
      <c r="N40" s="352">
        <v>136</v>
      </c>
      <c r="O40" s="353">
        <v>383</v>
      </c>
      <c r="P40" s="354">
        <v>438</v>
      </c>
      <c r="Q40" s="355">
        <v>35860.197403999999</v>
      </c>
    </row>
    <row r="41" spans="1:17" ht="13.5" thickBot="1" x14ac:dyDescent="0.25">
      <c r="A41" s="360" t="s">
        <v>1001</v>
      </c>
      <c r="B41" s="361">
        <v>42574</v>
      </c>
      <c r="C41" s="362">
        <v>183063</v>
      </c>
      <c r="D41" s="363">
        <v>237468</v>
      </c>
      <c r="E41" s="364">
        <v>5590401.3361269999</v>
      </c>
      <c r="F41" s="365">
        <v>31952</v>
      </c>
      <c r="G41" s="362">
        <v>110306</v>
      </c>
      <c r="H41" s="363">
        <v>128531</v>
      </c>
      <c r="I41" s="364">
        <v>2267754.2320790002</v>
      </c>
      <c r="J41" s="365">
        <v>2325</v>
      </c>
      <c r="K41" s="362">
        <v>8930</v>
      </c>
      <c r="L41" s="363">
        <v>28953</v>
      </c>
      <c r="M41" s="364">
        <v>31585621.924250901</v>
      </c>
      <c r="N41" s="365">
        <v>76851</v>
      </c>
      <c r="O41" s="362">
        <v>302299</v>
      </c>
      <c r="P41" s="363">
        <v>394952</v>
      </c>
      <c r="Q41" s="366">
        <v>39443777.492456898</v>
      </c>
    </row>
    <row r="42" spans="1:17" x14ac:dyDescent="0.2">
      <c r="A42" s="367" t="s">
        <v>1672</v>
      </c>
      <c r="B42" s="368"/>
      <c r="C42" s="368"/>
      <c r="D42" s="368"/>
      <c r="E42" s="368"/>
      <c r="F42" s="368"/>
      <c r="G42" s="368"/>
      <c r="H42" s="369">
        <v>1</v>
      </c>
      <c r="I42" s="368"/>
      <c r="J42" s="368"/>
      <c r="K42" s="368"/>
      <c r="L42" s="368"/>
      <c r="M42" s="368"/>
      <c r="Q42" s="370">
        <v>0.34858795999999997</v>
      </c>
    </row>
  </sheetData>
  <mergeCells count="13">
    <mergeCell ref="N6:Q6"/>
    <mergeCell ref="A42:G42"/>
    <mergeCell ref="H42:M42"/>
    <mergeCell ref="A1:A4"/>
    <mergeCell ref="B1:Q1"/>
    <mergeCell ref="B2:Q2"/>
    <mergeCell ref="B3:Q3"/>
    <mergeCell ref="B4:Q4"/>
    <mergeCell ref="A5:A7"/>
    <mergeCell ref="B5:Q5"/>
    <mergeCell ref="B6:E6"/>
    <mergeCell ref="F6:I6"/>
    <mergeCell ref="J6:M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01A7A-B839-4A21-ADE4-A20241C15265}">
  <dimension ref="A1:Y42"/>
  <sheetViews>
    <sheetView workbookViewId="0">
      <selection activeCell="W42" sqref="W42:Y42"/>
    </sheetView>
  </sheetViews>
  <sheetFormatPr baseColWidth="10" defaultRowHeight="12.75" x14ac:dyDescent="0.2"/>
  <cols>
    <col min="1" max="1" width="20.875" style="110" bestFit="1" customWidth="1"/>
    <col min="2" max="2" width="5.5" style="110" bestFit="1" customWidth="1"/>
    <col min="3" max="3" width="7" style="110" bestFit="1" customWidth="1"/>
    <col min="4" max="4" width="7.375" style="110" bestFit="1" customWidth="1"/>
    <col min="5" max="6" width="6.5" style="110" bestFit="1" customWidth="1"/>
    <col min="7" max="7" width="6.75" style="110" bestFit="1" customWidth="1"/>
    <col min="8" max="8" width="5.5" style="110" bestFit="1" customWidth="1"/>
    <col min="9" max="9" width="7" style="110" bestFit="1" customWidth="1"/>
    <col min="10" max="10" width="7.375" style="110" bestFit="1" customWidth="1"/>
    <col min="11" max="11" width="6.5" style="110" bestFit="1" customWidth="1"/>
    <col min="12" max="12" width="6" style="110" bestFit="1" customWidth="1"/>
    <col min="13" max="13" width="6.75" style="110" bestFit="1" customWidth="1"/>
    <col min="14" max="14" width="5.5" style="110" bestFit="1" customWidth="1"/>
    <col min="15" max="15" width="7" style="110" bestFit="1" customWidth="1"/>
    <col min="16" max="16" width="7.375" style="110" bestFit="1" customWidth="1"/>
    <col min="17" max="17" width="5.75" style="110" bestFit="1" customWidth="1"/>
    <col min="18" max="18" width="6" style="110" bestFit="1" customWidth="1"/>
    <col min="19" max="19" width="6.75" style="110" bestFit="1" customWidth="1"/>
    <col min="20" max="20" width="5.5" style="110" bestFit="1" customWidth="1"/>
    <col min="21" max="21" width="7" style="110" bestFit="1" customWidth="1"/>
    <col min="22" max="22" width="7.375" style="110" bestFit="1" customWidth="1"/>
    <col min="23" max="23" width="7.625" style="110" bestFit="1" customWidth="1"/>
    <col min="24" max="24" width="6.5" style="110" bestFit="1" customWidth="1"/>
    <col min="25" max="25" width="7.625" style="110" bestFit="1" customWidth="1"/>
    <col min="26" max="16384" width="11" style="110"/>
  </cols>
  <sheetData>
    <row r="1" spans="1:25" ht="20.25" x14ac:dyDescent="0.2">
      <c r="A1" s="371"/>
      <c r="B1" s="372" t="s">
        <v>1673</v>
      </c>
      <c r="C1" s="373"/>
      <c r="D1" s="373"/>
      <c r="E1" s="373"/>
      <c r="F1" s="373"/>
      <c r="G1" s="373"/>
      <c r="H1" s="373"/>
      <c r="I1" s="373"/>
      <c r="J1" s="373"/>
      <c r="K1" s="373"/>
      <c r="L1" s="373"/>
      <c r="M1" s="373"/>
      <c r="N1" s="373"/>
      <c r="O1" s="373"/>
      <c r="P1" s="373"/>
      <c r="Q1" s="373"/>
      <c r="R1" s="373"/>
      <c r="S1" s="373"/>
      <c r="T1" s="373"/>
      <c r="U1" s="373"/>
      <c r="V1" s="373"/>
      <c r="W1" s="373"/>
      <c r="X1" s="373"/>
      <c r="Y1" s="374"/>
    </row>
    <row r="2" spans="1:25" ht="20.25" x14ac:dyDescent="0.2">
      <c r="A2" s="375"/>
      <c r="B2" s="372" t="s">
        <v>1674</v>
      </c>
      <c r="C2" s="373"/>
      <c r="D2" s="373"/>
      <c r="E2" s="373"/>
      <c r="F2" s="373"/>
      <c r="G2" s="373"/>
      <c r="H2" s="373"/>
      <c r="I2" s="373"/>
      <c r="J2" s="373"/>
      <c r="K2" s="373"/>
      <c r="L2" s="373"/>
      <c r="M2" s="373"/>
      <c r="N2" s="373"/>
      <c r="O2" s="373"/>
      <c r="P2" s="373"/>
      <c r="Q2" s="373"/>
      <c r="R2" s="373"/>
      <c r="S2" s="373"/>
      <c r="T2" s="373"/>
      <c r="U2" s="373"/>
      <c r="V2" s="373"/>
      <c r="W2" s="373"/>
      <c r="X2" s="373"/>
      <c r="Y2" s="374"/>
    </row>
    <row r="3" spans="1:25" ht="18" x14ac:dyDescent="0.2">
      <c r="A3" s="375"/>
      <c r="B3" s="376" t="s">
        <v>1675</v>
      </c>
      <c r="C3" s="377"/>
      <c r="D3" s="377"/>
      <c r="E3" s="377"/>
      <c r="F3" s="377"/>
      <c r="G3" s="377"/>
      <c r="H3" s="377"/>
      <c r="I3" s="377"/>
      <c r="J3" s="377"/>
      <c r="K3" s="377"/>
      <c r="L3" s="377"/>
      <c r="M3" s="377"/>
      <c r="N3" s="377"/>
      <c r="O3" s="377"/>
      <c r="P3" s="377"/>
      <c r="Q3" s="377"/>
      <c r="R3" s="377"/>
      <c r="S3" s="377"/>
      <c r="T3" s="377"/>
      <c r="U3" s="377"/>
      <c r="V3" s="377"/>
      <c r="W3" s="377"/>
      <c r="X3" s="377"/>
      <c r="Y3" s="378"/>
    </row>
    <row r="4" spans="1:25" ht="18" x14ac:dyDescent="0.2">
      <c r="A4" s="375"/>
      <c r="B4" s="324" t="s">
        <v>1662</v>
      </c>
      <c r="C4" s="325"/>
      <c r="D4" s="325"/>
      <c r="E4" s="325"/>
      <c r="F4" s="325"/>
      <c r="G4" s="325"/>
      <c r="H4" s="325"/>
      <c r="I4" s="325"/>
      <c r="J4" s="325"/>
      <c r="K4" s="325"/>
      <c r="L4" s="325"/>
      <c r="M4" s="325"/>
      <c r="N4" s="325"/>
      <c r="O4" s="325"/>
      <c r="P4" s="325"/>
      <c r="Q4" s="325"/>
      <c r="R4" s="325"/>
      <c r="S4" s="325"/>
      <c r="T4" s="325"/>
      <c r="U4" s="325"/>
      <c r="V4" s="325"/>
      <c r="W4" s="325"/>
      <c r="X4" s="325"/>
      <c r="Y4" s="326"/>
    </row>
    <row r="5" spans="1:25" ht="13.5" thickBot="1" x14ac:dyDescent="0.25">
      <c r="A5" s="375"/>
      <c r="B5" s="379" t="s">
        <v>1663</v>
      </c>
      <c r="C5" s="380"/>
      <c r="D5" s="380"/>
      <c r="E5" s="380"/>
      <c r="F5" s="380"/>
      <c r="G5" s="380"/>
      <c r="H5" s="380"/>
      <c r="I5" s="380"/>
      <c r="J5" s="380"/>
      <c r="K5" s="380"/>
      <c r="L5" s="380"/>
      <c r="M5" s="380"/>
      <c r="N5" s="380"/>
      <c r="O5" s="380"/>
      <c r="P5" s="380"/>
      <c r="Q5" s="380"/>
      <c r="R5" s="380"/>
      <c r="S5" s="380"/>
      <c r="T5" s="380"/>
      <c r="U5" s="380"/>
      <c r="V5" s="380"/>
      <c r="W5" s="380"/>
      <c r="X5" s="380"/>
      <c r="Y5" s="381"/>
    </row>
    <row r="6" spans="1:25" x14ac:dyDescent="0.2">
      <c r="A6" s="382" t="s">
        <v>1676</v>
      </c>
      <c r="B6" s="383" t="s">
        <v>1011</v>
      </c>
      <c r="C6" s="332"/>
      <c r="D6" s="332"/>
      <c r="E6" s="332"/>
      <c r="F6" s="332"/>
      <c r="G6" s="332"/>
      <c r="H6" s="383" t="s">
        <v>1010</v>
      </c>
      <c r="I6" s="332"/>
      <c r="J6" s="332"/>
      <c r="K6" s="332"/>
      <c r="L6" s="332"/>
      <c r="M6" s="332"/>
      <c r="N6" s="383" t="s">
        <v>1666</v>
      </c>
      <c r="O6" s="332"/>
      <c r="P6" s="332"/>
      <c r="Q6" s="332"/>
      <c r="R6" s="332"/>
      <c r="S6" s="332"/>
      <c r="T6" s="384" t="s">
        <v>1677</v>
      </c>
      <c r="U6" s="385"/>
      <c r="V6" s="385"/>
      <c r="W6" s="385"/>
      <c r="X6" s="385"/>
      <c r="Y6" s="386"/>
    </row>
    <row r="7" spans="1:25" ht="23.25" thickBot="1" x14ac:dyDescent="0.25">
      <c r="A7" s="387"/>
      <c r="B7" s="388" t="s">
        <v>1678</v>
      </c>
      <c r="C7" s="388" t="s">
        <v>1679</v>
      </c>
      <c r="D7" s="388" t="s">
        <v>1680</v>
      </c>
      <c r="E7" s="388" t="s">
        <v>1681</v>
      </c>
      <c r="F7" s="388" t="s">
        <v>1682</v>
      </c>
      <c r="G7" s="388" t="s">
        <v>1683</v>
      </c>
      <c r="H7" s="388" t="s">
        <v>1678</v>
      </c>
      <c r="I7" s="388" t="s">
        <v>1679</v>
      </c>
      <c r="J7" s="388" t="s">
        <v>1680</v>
      </c>
      <c r="K7" s="388" t="s">
        <v>1681</v>
      </c>
      <c r="L7" s="388" t="s">
        <v>1682</v>
      </c>
      <c r="M7" s="388" t="s">
        <v>1683</v>
      </c>
      <c r="N7" s="388" t="s">
        <v>1678</v>
      </c>
      <c r="O7" s="388" t="s">
        <v>1679</v>
      </c>
      <c r="P7" s="388" t="s">
        <v>1680</v>
      </c>
      <c r="Q7" s="388" t="s">
        <v>1681</v>
      </c>
      <c r="R7" s="388" t="s">
        <v>1682</v>
      </c>
      <c r="S7" s="388" t="s">
        <v>1683</v>
      </c>
      <c r="T7" s="388" t="s">
        <v>1678</v>
      </c>
      <c r="U7" s="388" t="s">
        <v>1679</v>
      </c>
      <c r="V7" s="388" t="s">
        <v>1680</v>
      </c>
      <c r="W7" s="388" t="s">
        <v>1681</v>
      </c>
      <c r="X7" s="388" t="s">
        <v>1682</v>
      </c>
      <c r="Y7" s="389" t="s">
        <v>1683</v>
      </c>
    </row>
    <row r="8" spans="1:25" ht="13.5" thickBot="1" x14ac:dyDescent="0.25">
      <c r="A8" s="346" t="s">
        <v>137</v>
      </c>
      <c r="B8" s="390">
        <v>732</v>
      </c>
      <c r="C8" s="348">
        <v>4922</v>
      </c>
      <c r="D8" s="391">
        <v>5933</v>
      </c>
      <c r="E8" s="392">
        <v>104909.64867</v>
      </c>
      <c r="F8" s="392">
        <v>13141.656808</v>
      </c>
      <c r="G8" s="393">
        <v>112032.275333</v>
      </c>
      <c r="H8" s="351">
        <v>703</v>
      </c>
      <c r="I8" s="348">
        <v>3556</v>
      </c>
      <c r="J8" s="391">
        <v>4218</v>
      </c>
      <c r="K8" s="392">
        <v>68504.659268999996</v>
      </c>
      <c r="L8" s="392">
        <v>10326.703164</v>
      </c>
      <c r="M8" s="393">
        <v>71706.262407999995</v>
      </c>
      <c r="N8" s="351">
        <v>1</v>
      </c>
      <c r="O8" s="348">
        <v>4</v>
      </c>
      <c r="P8" s="391">
        <v>5</v>
      </c>
      <c r="Q8" s="392">
        <v>505</v>
      </c>
      <c r="R8" s="392">
        <v>60.869705000000003</v>
      </c>
      <c r="S8" s="393">
        <v>1523.961</v>
      </c>
      <c r="T8" s="394">
        <v>1436</v>
      </c>
      <c r="U8" s="395">
        <v>8482</v>
      </c>
      <c r="V8" s="396">
        <v>10156</v>
      </c>
      <c r="W8" s="397">
        <v>173919.30793899999</v>
      </c>
      <c r="X8" s="397">
        <v>23529.229676999999</v>
      </c>
      <c r="Y8" s="398">
        <v>185262.49874099999</v>
      </c>
    </row>
    <row r="9" spans="1:25" ht="13.5" thickBot="1" x14ac:dyDescent="0.25">
      <c r="A9" s="346" t="s">
        <v>316</v>
      </c>
      <c r="B9" s="390">
        <v>626</v>
      </c>
      <c r="C9" s="348">
        <v>4225</v>
      </c>
      <c r="D9" s="391">
        <v>4792</v>
      </c>
      <c r="E9" s="392">
        <v>87969.935817999998</v>
      </c>
      <c r="F9" s="392">
        <v>10924.679794</v>
      </c>
      <c r="G9" s="393">
        <v>94705.830663000001</v>
      </c>
      <c r="H9" s="351">
        <v>481</v>
      </c>
      <c r="I9" s="348">
        <v>2504</v>
      </c>
      <c r="J9" s="391">
        <v>2859</v>
      </c>
      <c r="K9" s="392">
        <v>46703.553401999998</v>
      </c>
      <c r="L9" s="392">
        <v>6766.5751369999998</v>
      </c>
      <c r="M9" s="393">
        <v>49275.803110000001</v>
      </c>
      <c r="N9" s="351">
        <v>0</v>
      </c>
      <c r="O9" s="348">
        <v>3</v>
      </c>
      <c r="P9" s="391">
        <v>4</v>
      </c>
      <c r="Q9" s="392">
        <v>226</v>
      </c>
      <c r="R9" s="392">
        <v>29.653751</v>
      </c>
      <c r="S9" s="393">
        <v>239.29499999999999</v>
      </c>
      <c r="T9" s="394">
        <v>1107</v>
      </c>
      <c r="U9" s="395">
        <v>6732</v>
      </c>
      <c r="V9" s="396">
        <v>7655</v>
      </c>
      <c r="W9" s="397">
        <v>134899.48921999999</v>
      </c>
      <c r="X9" s="397">
        <v>17720.908682000001</v>
      </c>
      <c r="Y9" s="398">
        <v>144220.92877299999</v>
      </c>
    </row>
    <row r="10" spans="1:25" ht="13.5" thickBot="1" x14ac:dyDescent="0.25">
      <c r="A10" s="346" t="s">
        <v>554</v>
      </c>
      <c r="B10" s="390">
        <v>410</v>
      </c>
      <c r="C10" s="348">
        <v>2591</v>
      </c>
      <c r="D10" s="391">
        <v>3241</v>
      </c>
      <c r="E10" s="392">
        <v>55531.079151999998</v>
      </c>
      <c r="F10" s="392">
        <v>8856.5559319999993</v>
      </c>
      <c r="G10" s="393">
        <v>62275.949353000004</v>
      </c>
      <c r="H10" s="351">
        <v>454</v>
      </c>
      <c r="I10" s="348">
        <v>1754</v>
      </c>
      <c r="J10" s="391">
        <v>2151</v>
      </c>
      <c r="K10" s="392">
        <v>33521.280046</v>
      </c>
      <c r="L10" s="392">
        <v>6156.2204270000002</v>
      </c>
      <c r="M10" s="393">
        <v>37639.461034</v>
      </c>
      <c r="N10" s="351">
        <v>1</v>
      </c>
      <c r="O10" s="348">
        <v>7</v>
      </c>
      <c r="P10" s="391">
        <v>9</v>
      </c>
      <c r="Q10" s="392">
        <v>2484.3000000000002</v>
      </c>
      <c r="R10" s="392">
        <v>305.12040500000001</v>
      </c>
      <c r="S10" s="393">
        <v>2707.9</v>
      </c>
      <c r="T10" s="394">
        <v>865</v>
      </c>
      <c r="U10" s="395">
        <v>4352</v>
      </c>
      <c r="V10" s="396">
        <v>5401</v>
      </c>
      <c r="W10" s="397">
        <v>91536.659197999994</v>
      </c>
      <c r="X10" s="397">
        <v>15317.896763999999</v>
      </c>
      <c r="Y10" s="398">
        <v>102623.310387</v>
      </c>
    </row>
    <row r="11" spans="1:25" ht="13.5" thickBot="1" x14ac:dyDescent="0.25">
      <c r="A11" s="346" t="s">
        <v>62</v>
      </c>
      <c r="B11" s="390">
        <v>511</v>
      </c>
      <c r="C11" s="348">
        <v>3152</v>
      </c>
      <c r="D11" s="391">
        <v>3481</v>
      </c>
      <c r="E11" s="392">
        <v>62388.005403000003</v>
      </c>
      <c r="F11" s="392">
        <v>6940.2563810000001</v>
      </c>
      <c r="G11" s="393">
        <v>63725.527399999999</v>
      </c>
      <c r="H11" s="351">
        <v>453</v>
      </c>
      <c r="I11" s="348">
        <v>2673</v>
      </c>
      <c r="J11" s="391">
        <v>2893</v>
      </c>
      <c r="K11" s="392">
        <v>45706.139486</v>
      </c>
      <c r="L11" s="392">
        <v>6122.0922309999996</v>
      </c>
      <c r="M11" s="393">
        <v>123577.9512</v>
      </c>
      <c r="N11" s="351">
        <v>0</v>
      </c>
      <c r="O11" s="348">
        <v>1</v>
      </c>
      <c r="P11" s="391">
        <v>1</v>
      </c>
      <c r="Q11" s="392">
        <v>150</v>
      </c>
      <c r="R11" s="392">
        <v>21.105702000000001</v>
      </c>
      <c r="S11" s="393">
        <v>187.5</v>
      </c>
      <c r="T11" s="394">
        <v>964</v>
      </c>
      <c r="U11" s="395">
        <v>5826</v>
      </c>
      <c r="V11" s="396">
        <v>6375</v>
      </c>
      <c r="W11" s="397">
        <v>108244.144889</v>
      </c>
      <c r="X11" s="397">
        <v>13083.454314000001</v>
      </c>
      <c r="Y11" s="398">
        <v>187490.9786</v>
      </c>
    </row>
    <row r="12" spans="1:25" ht="13.5" thickBot="1" x14ac:dyDescent="0.25">
      <c r="A12" s="346" t="s">
        <v>24</v>
      </c>
      <c r="B12" s="390">
        <v>365</v>
      </c>
      <c r="C12" s="348">
        <v>2318</v>
      </c>
      <c r="D12" s="391">
        <v>2921</v>
      </c>
      <c r="E12" s="392">
        <v>56045.934635999998</v>
      </c>
      <c r="F12" s="392">
        <v>9465.5534069999994</v>
      </c>
      <c r="G12" s="393">
        <v>64501.340897000002</v>
      </c>
      <c r="H12" s="351">
        <v>235</v>
      </c>
      <c r="I12" s="348">
        <v>901</v>
      </c>
      <c r="J12" s="391">
        <v>1129</v>
      </c>
      <c r="K12" s="392">
        <v>16645.216909999999</v>
      </c>
      <c r="L12" s="392">
        <v>3188.6975990000001</v>
      </c>
      <c r="M12" s="393">
        <v>18892.702628999999</v>
      </c>
      <c r="N12" s="351">
        <v>2</v>
      </c>
      <c r="O12" s="348">
        <v>7</v>
      </c>
      <c r="P12" s="391">
        <v>9</v>
      </c>
      <c r="Q12" s="392">
        <v>606.02800000000002</v>
      </c>
      <c r="R12" s="392">
        <v>110.276039</v>
      </c>
      <c r="S12" s="393">
        <v>1736.59</v>
      </c>
      <c r="T12" s="394">
        <v>602</v>
      </c>
      <c r="U12" s="395">
        <v>3226</v>
      </c>
      <c r="V12" s="396">
        <v>4059</v>
      </c>
      <c r="W12" s="397">
        <v>73297.179545999999</v>
      </c>
      <c r="X12" s="397">
        <v>12764.527045000001</v>
      </c>
      <c r="Y12" s="398">
        <v>85130.633526000005</v>
      </c>
    </row>
    <row r="13" spans="1:25" ht="13.5" thickBot="1" x14ac:dyDescent="0.25">
      <c r="A13" s="346" t="s">
        <v>21</v>
      </c>
      <c r="B13" s="390">
        <v>523</v>
      </c>
      <c r="C13" s="348">
        <v>1300</v>
      </c>
      <c r="D13" s="391">
        <v>1403</v>
      </c>
      <c r="E13" s="392">
        <v>32267.013515999999</v>
      </c>
      <c r="F13" s="392">
        <v>5706.473677</v>
      </c>
      <c r="G13" s="393">
        <v>36410.034805000003</v>
      </c>
      <c r="H13" s="351">
        <v>366</v>
      </c>
      <c r="I13" s="348">
        <v>770</v>
      </c>
      <c r="J13" s="391">
        <v>824</v>
      </c>
      <c r="K13" s="392">
        <v>14122.202295999999</v>
      </c>
      <c r="L13" s="392">
        <v>2815.3011449999999</v>
      </c>
      <c r="M13" s="393">
        <v>15625.172812000001</v>
      </c>
      <c r="N13" s="351">
        <v>4</v>
      </c>
      <c r="O13" s="348">
        <v>8</v>
      </c>
      <c r="P13" s="391">
        <v>11</v>
      </c>
      <c r="Q13" s="392">
        <v>2226.84</v>
      </c>
      <c r="R13" s="392">
        <v>310.73723999999999</v>
      </c>
      <c r="S13" s="393">
        <v>2491.8760000000002</v>
      </c>
      <c r="T13" s="394">
        <v>893</v>
      </c>
      <c r="U13" s="395">
        <v>2078</v>
      </c>
      <c r="V13" s="396">
        <v>2238</v>
      </c>
      <c r="W13" s="397">
        <v>48616.055811999999</v>
      </c>
      <c r="X13" s="397">
        <v>8832.5120619999998</v>
      </c>
      <c r="Y13" s="398">
        <v>54527.083616999997</v>
      </c>
    </row>
    <row r="14" spans="1:25" ht="13.5" thickBot="1" x14ac:dyDescent="0.25">
      <c r="A14" s="346" t="s">
        <v>632</v>
      </c>
      <c r="B14" s="390">
        <v>325</v>
      </c>
      <c r="C14" s="348">
        <v>1778</v>
      </c>
      <c r="D14" s="391">
        <v>2228</v>
      </c>
      <c r="E14" s="392">
        <v>43578.500738000002</v>
      </c>
      <c r="F14" s="392">
        <v>4973.4493759999996</v>
      </c>
      <c r="G14" s="393">
        <v>48712.827314000002</v>
      </c>
      <c r="H14" s="351">
        <v>295</v>
      </c>
      <c r="I14" s="348">
        <v>1180</v>
      </c>
      <c r="J14" s="391">
        <v>1421</v>
      </c>
      <c r="K14" s="392">
        <v>24764.980417999999</v>
      </c>
      <c r="L14" s="392">
        <v>3118.6536900000001</v>
      </c>
      <c r="M14" s="393">
        <v>27619.18418</v>
      </c>
      <c r="N14" s="351">
        <v>1</v>
      </c>
      <c r="O14" s="348">
        <v>3</v>
      </c>
      <c r="P14" s="391">
        <v>6</v>
      </c>
      <c r="Q14" s="392">
        <v>920</v>
      </c>
      <c r="R14" s="392">
        <v>52.463577999999998</v>
      </c>
      <c r="S14" s="393">
        <v>1022.4450000000001</v>
      </c>
      <c r="T14" s="394">
        <v>621</v>
      </c>
      <c r="U14" s="395">
        <v>2961</v>
      </c>
      <c r="V14" s="396">
        <v>3655</v>
      </c>
      <c r="W14" s="397">
        <v>69263.481155999994</v>
      </c>
      <c r="X14" s="397">
        <v>8144.5666440000005</v>
      </c>
      <c r="Y14" s="398">
        <v>77354.456493999998</v>
      </c>
    </row>
    <row r="15" spans="1:25" ht="13.5" thickBot="1" x14ac:dyDescent="0.25">
      <c r="A15" s="346" t="s">
        <v>704</v>
      </c>
      <c r="B15" s="390">
        <v>191</v>
      </c>
      <c r="C15" s="348">
        <v>749</v>
      </c>
      <c r="D15" s="391">
        <v>1068</v>
      </c>
      <c r="E15" s="392">
        <v>57424.037236999997</v>
      </c>
      <c r="F15" s="392">
        <v>5453.7557269999998</v>
      </c>
      <c r="G15" s="393">
        <v>111587.700543</v>
      </c>
      <c r="H15" s="351">
        <v>131</v>
      </c>
      <c r="I15" s="348">
        <v>403</v>
      </c>
      <c r="J15" s="391">
        <v>539</v>
      </c>
      <c r="K15" s="392">
        <v>22413.886105000001</v>
      </c>
      <c r="L15" s="392">
        <v>2434.8918669999998</v>
      </c>
      <c r="M15" s="393">
        <v>42740.8243</v>
      </c>
      <c r="N15" s="351">
        <v>2</v>
      </c>
      <c r="O15" s="348">
        <v>7</v>
      </c>
      <c r="P15" s="391">
        <v>14</v>
      </c>
      <c r="Q15" s="392">
        <v>2292.5723549999998</v>
      </c>
      <c r="R15" s="392">
        <v>201.65191899999999</v>
      </c>
      <c r="S15" s="393">
        <v>357718.52600000001</v>
      </c>
      <c r="T15" s="394">
        <v>324</v>
      </c>
      <c r="U15" s="395">
        <v>1159</v>
      </c>
      <c r="V15" s="396">
        <v>1621</v>
      </c>
      <c r="W15" s="397">
        <v>82130.495697000006</v>
      </c>
      <c r="X15" s="397">
        <v>8090.2995129999999</v>
      </c>
      <c r="Y15" s="398">
        <v>512047.050843</v>
      </c>
    </row>
    <row r="16" spans="1:25" ht="13.5" thickBot="1" x14ac:dyDescent="0.25">
      <c r="A16" s="346" t="s">
        <v>399</v>
      </c>
      <c r="B16" s="390">
        <v>262</v>
      </c>
      <c r="C16" s="348">
        <v>1868</v>
      </c>
      <c r="D16" s="391">
        <v>2344</v>
      </c>
      <c r="E16" s="392">
        <v>37804.810944999997</v>
      </c>
      <c r="F16" s="392">
        <v>4946.1872649999996</v>
      </c>
      <c r="G16" s="393">
        <v>45500.309904000002</v>
      </c>
      <c r="H16" s="351">
        <v>213</v>
      </c>
      <c r="I16" s="348">
        <v>1123</v>
      </c>
      <c r="J16" s="391">
        <v>1364</v>
      </c>
      <c r="K16" s="392">
        <v>18875.586904</v>
      </c>
      <c r="L16" s="392">
        <v>2626.703904</v>
      </c>
      <c r="M16" s="393">
        <v>21450.61</v>
      </c>
      <c r="N16" s="351">
        <v>0</v>
      </c>
      <c r="O16" s="348">
        <v>2</v>
      </c>
      <c r="P16" s="391">
        <v>5</v>
      </c>
      <c r="Q16" s="392">
        <v>2303</v>
      </c>
      <c r="R16" s="392">
        <v>191.72499400000001</v>
      </c>
      <c r="S16" s="393">
        <v>2423</v>
      </c>
      <c r="T16" s="394">
        <v>475</v>
      </c>
      <c r="U16" s="395">
        <v>2993</v>
      </c>
      <c r="V16" s="396">
        <v>3713</v>
      </c>
      <c r="W16" s="397">
        <v>58983.397849000001</v>
      </c>
      <c r="X16" s="397">
        <v>7764.6161629999997</v>
      </c>
      <c r="Y16" s="398">
        <v>69373.919903999995</v>
      </c>
    </row>
    <row r="17" spans="1:25" ht="13.5" thickBot="1" x14ac:dyDescent="0.25">
      <c r="A17" s="346" t="s">
        <v>232</v>
      </c>
      <c r="B17" s="390">
        <v>162</v>
      </c>
      <c r="C17" s="348">
        <v>690</v>
      </c>
      <c r="D17" s="391">
        <v>739</v>
      </c>
      <c r="E17" s="392">
        <v>23823.250100000001</v>
      </c>
      <c r="F17" s="392">
        <v>5095.987435</v>
      </c>
      <c r="G17" s="393">
        <v>25725.770039999999</v>
      </c>
      <c r="H17" s="351">
        <v>96</v>
      </c>
      <c r="I17" s="348">
        <v>283</v>
      </c>
      <c r="J17" s="391">
        <v>295</v>
      </c>
      <c r="K17" s="392">
        <v>6722.1708099999996</v>
      </c>
      <c r="L17" s="392">
        <v>1555.398915</v>
      </c>
      <c r="M17" s="393">
        <v>7073.7621900000004</v>
      </c>
      <c r="N17" s="351">
        <v>1</v>
      </c>
      <c r="O17" s="348">
        <v>2</v>
      </c>
      <c r="P17" s="391">
        <v>2</v>
      </c>
      <c r="Q17" s="392">
        <v>449</v>
      </c>
      <c r="R17" s="392">
        <v>64.884561000000005</v>
      </c>
      <c r="S17" s="393">
        <v>810</v>
      </c>
      <c r="T17" s="394">
        <v>259</v>
      </c>
      <c r="U17" s="395">
        <v>975</v>
      </c>
      <c r="V17" s="396">
        <v>1036</v>
      </c>
      <c r="W17" s="397">
        <v>30994.420910000001</v>
      </c>
      <c r="X17" s="397">
        <v>6716.2709109999996</v>
      </c>
      <c r="Y17" s="398">
        <v>33609.532229999997</v>
      </c>
    </row>
    <row r="18" spans="1:25" ht="13.5" thickBot="1" x14ac:dyDescent="0.25">
      <c r="A18" s="346" t="s">
        <v>269</v>
      </c>
      <c r="B18" s="390">
        <v>645</v>
      </c>
      <c r="C18" s="348">
        <v>1565</v>
      </c>
      <c r="D18" s="391">
        <v>1639</v>
      </c>
      <c r="E18" s="392">
        <v>33220.667157000003</v>
      </c>
      <c r="F18" s="392">
        <v>3840.0142329999999</v>
      </c>
      <c r="G18" s="393">
        <v>34110.058432500002</v>
      </c>
      <c r="H18" s="351">
        <v>403</v>
      </c>
      <c r="I18" s="348">
        <v>848</v>
      </c>
      <c r="J18" s="391">
        <v>895</v>
      </c>
      <c r="K18" s="392">
        <v>17455.828582999999</v>
      </c>
      <c r="L18" s="392">
        <v>1995.9071240000001</v>
      </c>
      <c r="M18" s="393">
        <v>17855.457555000001</v>
      </c>
      <c r="N18" s="351">
        <v>0</v>
      </c>
      <c r="O18" s="348">
        <v>1</v>
      </c>
      <c r="P18" s="391">
        <v>2</v>
      </c>
      <c r="Q18" s="392">
        <v>400</v>
      </c>
      <c r="R18" s="392">
        <v>48.359130999999998</v>
      </c>
      <c r="S18" s="393">
        <v>400</v>
      </c>
      <c r="T18" s="394">
        <v>1048</v>
      </c>
      <c r="U18" s="395">
        <v>2414</v>
      </c>
      <c r="V18" s="396">
        <v>2536</v>
      </c>
      <c r="W18" s="397">
        <v>51076.495739999998</v>
      </c>
      <c r="X18" s="397">
        <v>5884.2804880000003</v>
      </c>
      <c r="Y18" s="398">
        <v>52365.515987500003</v>
      </c>
    </row>
    <row r="19" spans="1:25" ht="13.5" thickBot="1" x14ac:dyDescent="0.25">
      <c r="A19" s="346" t="s">
        <v>449</v>
      </c>
      <c r="B19" s="390">
        <v>213</v>
      </c>
      <c r="C19" s="348">
        <v>749</v>
      </c>
      <c r="D19" s="391">
        <v>885</v>
      </c>
      <c r="E19" s="392">
        <v>36983.600988999999</v>
      </c>
      <c r="F19" s="392">
        <v>3896.6167180000002</v>
      </c>
      <c r="G19" s="393">
        <v>61006.235720999997</v>
      </c>
      <c r="H19" s="351">
        <v>147</v>
      </c>
      <c r="I19" s="348">
        <v>445</v>
      </c>
      <c r="J19" s="391">
        <v>493</v>
      </c>
      <c r="K19" s="392">
        <v>11076.742928</v>
      </c>
      <c r="L19" s="392">
        <v>1482.0172259999999</v>
      </c>
      <c r="M19" s="393">
        <v>14385.021103999999</v>
      </c>
      <c r="N19" s="351">
        <v>0</v>
      </c>
      <c r="O19" s="348">
        <v>4</v>
      </c>
      <c r="P19" s="391">
        <v>5</v>
      </c>
      <c r="Q19" s="392">
        <v>921.27264100000002</v>
      </c>
      <c r="R19" s="392">
        <v>110.26864500000001</v>
      </c>
      <c r="S19" s="393">
        <v>2356.6869999999999</v>
      </c>
      <c r="T19" s="394">
        <v>360</v>
      </c>
      <c r="U19" s="395">
        <v>1198</v>
      </c>
      <c r="V19" s="396">
        <v>1383</v>
      </c>
      <c r="W19" s="397">
        <v>48981.616558000002</v>
      </c>
      <c r="X19" s="397">
        <v>5488.9025890000003</v>
      </c>
      <c r="Y19" s="398">
        <v>77747.943824999995</v>
      </c>
    </row>
    <row r="20" spans="1:25" ht="13.5" thickBot="1" x14ac:dyDescent="0.25">
      <c r="A20" s="346" t="s">
        <v>515</v>
      </c>
      <c r="B20" s="390">
        <v>173</v>
      </c>
      <c r="C20" s="348">
        <v>813</v>
      </c>
      <c r="D20" s="391">
        <v>1045</v>
      </c>
      <c r="E20" s="392">
        <v>21892.625919999999</v>
      </c>
      <c r="F20" s="392">
        <v>2959.1654629999998</v>
      </c>
      <c r="G20" s="393">
        <v>23831.029707000002</v>
      </c>
      <c r="H20" s="351">
        <v>149</v>
      </c>
      <c r="I20" s="348">
        <v>457</v>
      </c>
      <c r="J20" s="391">
        <v>569</v>
      </c>
      <c r="K20" s="392">
        <v>11201.162272</v>
      </c>
      <c r="L20" s="392">
        <v>1501.977494</v>
      </c>
      <c r="M20" s="393">
        <v>11905.049831</v>
      </c>
      <c r="N20" s="351">
        <v>0</v>
      </c>
      <c r="O20" s="348">
        <v>1</v>
      </c>
      <c r="P20" s="391">
        <v>3</v>
      </c>
      <c r="Q20" s="392">
        <v>1105</v>
      </c>
      <c r="R20" s="392">
        <v>101.648799</v>
      </c>
      <c r="S20" s="393">
        <v>1105</v>
      </c>
      <c r="T20" s="394">
        <v>322</v>
      </c>
      <c r="U20" s="395">
        <v>1271</v>
      </c>
      <c r="V20" s="396">
        <v>1617</v>
      </c>
      <c r="W20" s="397">
        <v>34198.788192</v>
      </c>
      <c r="X20" s="397">
        <v>4562.7917559999996</v>
      </c>
      <c r="Y20" s="398">
        <v>36841.079537999998</v>
      </c>
    </row>
    <row r="21" spans="1:25" ht="13.5" thickBot="1" x14ac:dyDescent="0.25">
      <c r="A21" s="346" t="s">
        <v>242</v>
      </c>
      <c r="B21" s="390">
        <v>234</v>
      </c>
      <c r="C21" s="348">
        <v>948</v>
      </c>
      <c r="D21" s="391">
        <v>1099</v>
      </c>
      <c r="E21" s="392">
        <v>14660.724953999999</v>
      </c>
      <c r="F21" s="392">
        <v>2767.2834170000001</v>
      </c>
      <c r="G21" s="393">
        <v>15561.454900000001</v>
      </c>
      <c r="H21" s="351">
        <v>173</v>
      </c>
      <c r="I21" s="348">
        <v>605</v>
      </c>
      <c r="J21" s="391">
        <v>677</v>
      </c>
      <c r="K21" s="392">
        <v>7785.4646979999998</v>
      </c>
      <c r="L21" s="392">
        <v>1567.4909829999999</v>
      </c>
      <c r="M21" s="393">
        <v>8139.3789889999998</v>
      </c>
      <c r="N21" s="351">
        <v>0</v>
      </c>
      <c r="O21" s="348">
        <v>1</v>
      </c>
      <c r="P21" s="391">
        <v>3</v>
      </c>
      <c r="Q21" s="392">
        <v>80.2</v>
      </c>
      <c r="R21" s="392">
        <v>12.407727</v>
      </c>
      <c r="S21" s="393">
        <v>80.2</v>
      </c>
      <c r="T21" s="394">
        <v>407</v>
      </c>
      <c r="U21" s="395">
        <v>1554</v>
      </c>
      <c r="V21" s="396">
        <v>1779</v>
      </c>
      <c r="W21" s="397">
        <v>22526.389652000002</v>
      </c>
      <c r="X21" s="397">
        <v>4347.182127</v>
      </c>
      <c r="Y21" s="398">
        <v>23781.033888999998</v>
      </c>
    </row>
    <row r="22" spans="1:25" ht="13.5" thickBot="1" x14ac:dyDescent="0.25">
      <c r="A22" s="346" t="s">
        <v>105</v>
      </c>
      <c r="B22" s="390">
        <v>391</v>
      </c>
      <c r="C22" s="348">
        <v>949</v>
      </c>
      <c r="D22" s="391">
        <v>1026</v>
      </c>
      <c r="E22" s="392">
        <v>19072.335316000001</v>
      </c>
      <c r="F22" s="392">
        <v>2806.5715449999998</v>
      </c>
      <c r="G22" s="393">
        <v>19819.384077999999</v>
      </c>
      <c r="H22" s="351">
        <v>178</v>
      </c>
      <c r="I22" s="348">
        <v>430</v>
      </c>
      <c r="J22" s="391">
        <v>469</v>
      </c>
      <c r="K22" s="392">
        <v>8793.1531759999998</v>
      </c>
      <c r="L22" s="392">
        <v>1459.616477</v>
      </c>
      <c r="M22" s="393">
        <v>9265.7544880000005</v>
      </c>
      <c r="N22" s="351">
        <v>2</v>
      </c>
      <c r="O22" s="348">
        <v>4</v>
      </c>
      <c r="P22" s="391">
        <v>8</v>
      </c>
      <c r="Q22" s="392">
        <v>585.88499999999999</v>
      </c>
      <c r="R22" s="392">
        <v>78.559755999999993</v>
      </c>
      <c r="S22" s="393">
        <v>621.88499999999999</v>
      </c>
      <c r="T22" s="394">
        <v>571</v>
      </c>
      <c r="U22" s="395">
        <v>1383</v>
      </c>
      <c r="V22" s="396">
        <v>1503</v>
      </c>
      <c r="W22" s="397">
        <v>28451.373491999999</v>
      </c>
      <c r="X22" s="397">
        <v>4344.7477779999999</v>
      </c>
      <c r="Y22" s="398">
        <v>29707.023566</v>
      </c>
    </row>
    <row r="23" spans="1:25" ht="13.5" thickBot="1" x14ac:dyDescent="0.25">
      <c r="A23" s="346" t="s">
        <v>670</v>
      </c>
      <c r="B23" s="390">
        <v>149</v>
      </c>
      <c r="C23" s="348">
        <v>590</v>
      </c>
      <c r="D23" s="391">
        <v>743</v>
      </c>
      <c r="E23" s="392">
        <v>16153.413372000001</v>
      </c>
      <c r="F23" s="392">
        <v>2371.9150340000001</v>
      </c>
      <c r="G23" s="393">
        <v>18189.871617000001</v>
      </c>
      <c r="H23" s="351">
        <v>85</v>
      </c>
      <c r="I23" s="348">
        <v>279</v>
      </c>
      <c r="J23" s="391">
        <v>355</v>
      </c>
      <c r="K23" s="392">
        <v>7221.0606930000004</v>
      </c>
      <c r="L23" s="392">
        <v>1237.470532</v>
      </c>
      <c r="M23" s="393">
        <v>8508.3952499999996</v>
      </c>
      <c r="N23" s="351">
        <v>0</v>
      </c>
      <c r="O23" s="348">
        <v>7</v>
      </c>
      <c r="P23" s="391">
        <v>12</v>
      </c>
      <c r="Q23" s="392">
        <v>3361.4580000000001</v>
      </c>
      <c r="R23" s="392">
        <v>369.297167</v>
      </c>
      <c r="S23" s="393">
        <v>3575.9740000000002</v>
      </c>
      <c r="T23" s="394">
        <v>234</v>
      </c>
      <c r="U23" s="395">
        <v>876</v>
      </c>
      <c r="V23" s="396">
        <v>1110</v>
      </c>
      <c r="W23" s="397">
        <v>26735.932065000001</v>
      </c>
      <c r="X23" s="397">
        <v>3978.6827330000001</v>
      </c>
      <c r="Y23" s="398">
        <v>30274.240867</v>
      </c>
    </row>
    <row r="24" spans="1:25" ht="13.5" thickBot="1" x14ac:dyDescent="0.25">
      <c r="A24" s="346" t="s">
        <v>274</v>
      </c>
      <c r="B24" s="390">
        <v>258</v>
      </c>
      <c r="C24" s="348">
        <v>662</v>
      </c>
      <c r="D24" s="391">
        <v>713</v>
      </c>
      <c r="E24" s="392">
        <v>17782.149093</v>
      </c>
      <c r="F24" s="392">
        <v>2573.0898809999999</v>
      </c>
      <c r="G24" s="393">
        <v>18911.020250000001</v>
      </c>
      <c r="H24" s="351">
        <v>129</v>
      </c>
      <c r="I24" s="348">
        <v>301</v>
      </c>
      <c r="J24" s="391">
        <v>317</v>
      </c>
      <c r="K24" s="392">
        <v>6670.2095730000001</v>
      </c>
      <c r="L24" s="392">
        <v>1029.7389000000001</v>
      </c>
      <c r="M24" s="393">
        <v>7074.1486349999996</v>
      </c>
      <c r="N24" s="351">
        <v>2</v>
      </c>
      <c r="O24" s="348">
        <v>9</v>
      </c>
      <c r="P24" s="391">
        <v>13</v>
      </c>
      <c r="Q24" s="392">
        <v>1426.8785869999999</v>
      </c>
      <c r="R24" s="392">
        <v>174.817893</v>
      </c>
      <c r="S24" s="393">
        <v>2033.1179999999999</v>
      </c>
      <c r="T24" s="394">
        <v>389</v>
      </c>
      <c r="U24" s="395">
        <v>972</v>
      </c>
      <c r="V24" s="396">
        <v>1043</v>
      </c>
      <c r="W24" s="397">
        <v>25879.237252999999</v>
      </c>
      <c r="X24" s="397">
        <v>3777.6466740000001</v>
      </c>
      <c r="Y24" s="398">
        <v>28018.286885000001</v>
      </c>
    </row>
    <row r="25" spans="1:25" ht="13.5" thickBot="1" x14ac:dyDescent="0.25">
      <c r="A25" s="346" t="s">
        <v>145</v>
      </c>
      <c r="B25" s="390">
        <v>100</v>
      </c>
      <c r="C25" s="348">
        <v>713</v>
      </c>
      <c r="D25" s="391">
        <v>973</v>
      </c>
      <c r="E25" s="392">
        <v>13883.361879</v>
      </c>
      <c r="F25" s="392">
        <v>2240.0145400000001</v>
      </c>
      <c r="G25" s="393">
        <v>18019.569301</v>
      </c>
      <c r="H25" s="351">
        <v>55</v>
      </c>
      <c r="I25" s="348">
        <v>296</v>
      </c>
      <c r="J25" s="391">
        <v>393</v>
      </c>
      <c r="K25" s="392">
        <v>4905.2402099999999</v>
      </c>
      <c r="L25" s="392">
        <v>881.06373399999995</v>
      </c>
      <c r="M25" s="393">
        <v>5732.9615000000003</v>
      </c>
      <c r="N25" s="351">
        <v>1</v>
      </c>
      <c r="O25" s="348">
        <v>2</v>
      </c>
      <c r="P25" s="391">
        <v>3</v>
      </c>
      <c r="Q25" s="392">
        <v>526.5</v>
      </c>
      <c r="R25" s="392">
        <v>63.721758000000001</v>
      </c>
      <c r="S25" s="393">
        <v>589.851</v>
      </c>
      <c r="T25" s="394">
        <v>156</v>
      </c>
      <c r="U25" s="395">
        <v>1011</v>
      </c>
      <c r="V25" s="396">
        <v>1369</v>
      </c>
      <c r="W25" s="397">
        <v>19315.102089</v>
      </c>
      <c r="X25" s="397">
        <v>3184.8000320000001</v>
      </c>
      <c r="Y25" s="398">
        <v>24342.381801</v>
      </c>
    </row>
    <row r="26" spans="1:25" ht="13.5" thickBot="1" x14ac:dyDescent="0.25">
      <c r="A26" s="346" t="s">
        <v>718</v>
      </c>
      <c r="B26" s="390">
        <v>119</v>
      </c>
      <c r="C26" s="348">
        <v>445</v>
      </c>
      <c r="D26" s="391">
        <v>498</v>
      </c>
      <c r="E26" s="392">
        <v>8767.1378359999999</v>
      </c>
      <c r="F26" s="392">
        <v>1675.697592</v>
      </c>
      <c r="G26" s="393">
        <v>9190.4879999999994</v>
      </c>
      <c r="H26" s="351">
        <v>63</v>
      </c>
      <c r="I26" s="348">
        <v>296</v>
      </c>
      <c r="J26" s="391">
        <v>332</v>
      </c>
      <c r="K26" s="392">
        <v>4958.1103190000003</v>
      </c>
      <c r="L26" s="392">
        <v>920.86806300000001</v>
      </c>
      <c r="M26" s="393">
        <v>5231.7180019999996</v>
      </c>
      <c r="N26" s="356"/>
      <c r="O26" s="357"/>
      <c r="P26" s="399" t="s">
        <v>1671</v>
      </c>
      <c r="Q26" s="357"/>
      <c r="R26" s="357"/>
      <c r="S26" s="400"/>
      <c r="T26" s="394">
        <v>182</v>
      </c>
      <c r="U26" s="395">
        <v>741</v>
      </c>
      <c r="V26" s="396">
        <v>830</v>
      </c>
      <c r="W26" s="397">
        <v>13725.248154999999</v>
      </c>
      <c r="X26" s="397">
        <v>2596.5656549999999</v>
      </c>
      <c r="Y26" s="398">
        <v>14422.206002000001</v>
      </c>
    </row>
    <row r="27" spans="1:25" ht="13.5" thickBot="1" x14ac:dyDescent="0.25">
      <c r="A27" s="346" t="s">
        <v>697</v>
      </c>
      <c r="B27" s="390">
        <v>88</v>
      </c>
      <c r="C27" s="348">
        <v>298</v>
      </c>
      <c r="D27" s="391">
        <v>330</v>
      </c>
      <c r="E27" s="392">
        <v>8699.4467260000001</v>
      </c>
      <c r="F27" s="392">
        <v>1544.69182</v>
      </c>
      <c r="G27" s="393">
        <v>11307.614111000001</v>
      </c>
      <c r="H27" s="351">
        <v>60</v>
      </c>
      <c r="I27" s="348">
        <v>181</v>
      </c>
      <c r="J27" s="391">
        <v>202</v>
      </c>
      <c r="K27" s="392">
        <v>4131.2485610000003</v>
      </c>
      <c r="L27" s="392">
        <v>762.55028500000003</v>
      </c>
      <c r="M27" s="393">
        <v>4572.3155070000003</v>
      </c>
      <c r="N27" s="351">
        <v>0</v>
      </c>
      <c r="O27" s="348">
        <v>0</v>
      </c>
      <c r="P27" s="391">
        <v>1</v>
      </c>
      <c r="Q27" s="392">
        <v>133</v>
      </c>
      <c r="R27" s="392">
        <v>31.084624999999999</v>
      </c>
      <c r="S27" s="393">
        <v>285.45673099999999</v>
      </c>
      <c r="T27" s="394">
        <v>148</v>
      </c>
      <c r="U27" s="395">
        <v>479</v>
      </c>
      <c r="V27" s="396">
        <v>533</v>
      </c>
      <c r="W27" s="397">
        <v>12963.695287</v>
      </c>
      <c r="X27" s="397">
        <v>2338.3267300000002</v>
      </c>
      <c r="Y27" s="398">
        <v>16165.386349</v>
      </c>
    </row>
    <row r="28" spans="1:25" ht="13.5" thickBot="1" x14ac:dyDescent="0.25">
      <c r="A28" s="346" t="s">
        <v>0</v>
      </c>
      <c r="B28" s="390">
        <v>163</v>
      </c>
      <c r="C28" s="348">
        <v>372</v>
      </c>
      <c r="D28" s="391">
        <v>393</v>
      </c>
      <c r="E28" s="392">
        <v>8778.5049419999996</v>
      </c>
      <c r="F28" s="392">
        <v>1444.968783</v>
      </c>
      <c r="G28" s="393">
        <v>9851.2749079999994</v>
      </c>
      <c r="H28" s="351">
        <v>88</v>
      </c>
      <c r="I28" s="348">
        <v>192</v>
      </c>
      <c r="J28" s="391">
        <v>207</v>
      </c>
      <c r="K28" s="392">
        <v>2953.7246209999998</v>
      </c>
      <c r="L28" s="392">
        <v>553.04685600000005</v>
      </c>
      <c r="M28" s="393">
        <v>3152.5266000000001</v>
      </c>
      <c r="N28" s="351">
        <v>3</v>
      </c>
      <c r="O28" s="348">
        <v>5</v>
      </c>
      <c r="P28" s="391">
        <v>9</v>
      </c>
      <c r="Q28" s="392">
        <v>1636.75</v>
      </c>
      <c r="R28" s="392">
        <v>177.59871899999999</v>
      </c>
      <c r="S28" s="393">
        <v>1877.2170000000001</v>
      </c>
      <c r="T28" s="394">
        <v>254</v>
      </c>
      <c r="U28" s="395">
        <v>569</v>
      </c>
      <c r="V28" s="396">
        <v>609</v>
      </c>
      <c r="W28" s="397">
        <v>13368.979563000001</v>
      </c>
      <c r="X28" s="397">
        <v>2175.6143579999998</v>
      </c>
      <c r="Y28" s="398">
        <v>14881.018507999999</v>
      </c>
    </row>
    <row r="29" spans="1:25" ht="13.5" thickBot="1" x14ac:dyDescent="0.25">
      <c r="A29" s="346" t="s">
        <v>226</v>
      </c>
      <c r="B29" s="390">
        <v>61</v>
      </c>
      <c r="C29" s="348">
        <v>438</v>
      </c>
      <c r="D29" s="391">
        <v>568</v>
      </c>
      <c r="E29" s="392">
        <v>7182.5768280000002</v>
      </c>
      <c r="F29" s="392">
        <v>986.98950500000001</v>
      </c>
      <c r="G29" s="393">
        <v>8709.7473009999994</v>
      </c>
      <c r="H29" s="351">
        <v>43</v>
      </c>
      <c r="I29" s="348">
        <v>192</v>
      </c>
      <c r="J29" s="391">
        <v>243</v>
      </c>
      <c r="K29" s="392">
        <v>3089.2959740000001</v>
      </c>
      <c r="L29" s="392">
        <v>483.390534</v>
      </c>
      <c r="M29" s="393">
        <v>3728.724134</v>
      </c>
      <c r="N29" s="351">
        <v>1</v>
      </c>
      <c r="O29" s="348">
        <v>1</v>
      </c>
      <c r="P29" s="391">
        <v>2</v>
      </c>
      <c r="Q29" s="392">
        <v>170</v>
      </c>
      <c r="R29" s="392">
        <v>14.886047</v>
      </c>
      <c r="S29" s="393">
        <v>170</v>
      </c>
      <c r="T29" s="394">
        <v>105</v>
      </c>
      <c r="U29" s="395">
        <v>631</v>
      </c>
      <c r="V29" s="396">
        <v>813</v>
      </c>
      <c r="W29" s="397">
        <v>10441.872802</v>
      </c>
      <c r="X29" s="397">
        <v>1485.2660860000001</v>
      </c>
      <c r="Y29" s="398">
        <v>12608.471434999999</v>
      </c>
    </row>
    <row r="30" spans="1:25" ht="13.5" thickBot="1" x14ac:dyDescent="0.25">
      <c r="A30" s="346" t="s">
        <v>430</v>
      </c>
      <c r="B30" s="390">
        <v>116</v>
      </c>
      <c r="C30" s="348">
        <v>178</v>
      </c>
      <c r="D30" s="391">
        <v>195</v>
      </c>
      <c r="E30" s="392">
        <v>4610.7335380000004</v>
      </c>
      <c r="F30" s="392">
        <v>633.51570400000003</v>
      </c>
      <c r="G30" s="393">
        <v>5048.7929999999997</v>
      </c>
      <c r="H30" s="351">
        <v>60</v>
      </c>
      <c r="I30" s="348">
        <v>100</v>
      </c>
      <c r="J30" s="391">
        <v>111</v>
      </c>
      <c r="K30" s="392">
        <v>2555.358729</v>
      </c>
      <c r="L30" s="392">
        <v>361.152491</v>
      </c>
      <c r="M30" s="393">
        <v>2711.9659999999999</v>
      </c>
      <c r="N30" s="351">
        <v>0</v>
      </c>
      <c r="O30" s="348">
        <v>0</v>
      </c>
      <c r="P30" s="391">
        <v>2</v>
      </c>
      <c r="Q30" s="392">
        <v>150</v>
      </c>
      <c r="R30" s="392">
        <v>14.499616</v>
      </c>
      <c r="S30" s="393">
        <v>150</v>
      </c>
      <c r="T30" s="394">
        <v>176</v>
      </c>
      <c r="U30" s="395">
        <v>278</v>
      </c>
      <c r="V30" s="396">
        <v>308</v>
      </c>
      <c r="W30" s="397">
        <v>7316.092267</v>
      </c>
      <c r="X30" s="397">
        <v>1009.167811</v>
      </c>
      <c r="Y30" s="398">
        <v>7910.759</v>
      </c>
    </row>
    <row r="31" spans="1:25" ht="13.5" thickBot="1" x14ac:dyDescent="0.25">
      <c r="A31" s="346" t="s">
        <v>537</v>
      </c>
      <c r="B31" s="390">
        <v>27</v>
      </c>
      <c r="C31" s="348">
        <v>110</v>
      </c>
      <c r="D31" s="391">
        <v>154</v>
      </c>
      <c r="E31" s="392">
        <v>5050.2861169999996</v>
      </c>
      <c r="F31" s="392">
        <v>740.01414599999998</v>
      </c>
      <c r="G31" s="393">
        <v>5440.8343000000004</v>
      </c>
      <c r="H31" s="351">
        <v>14</v>
      </c>
      <c r="I31" s="348">
        <v>47</v>
      </c>
      <c r="J31" s="391">
        <v>59</v>
      </c>
      <c r="K31" s="392">
        <v>1536.308</v>
      </c>
      <c r="L31" s="392">
        <v>251.65770900000001</v>
      </c>
      <c r="M31" s="393">
        <v>1840.1020000000001</v>
      </c>
      <c r="N31" s="351">
        <v>0</v>
      </c>
      <c r="O31" s="348">
        <v>0</v>
      </c>
      <c r="P31" s="391">
        <v>1</v>
      </c>
      <c r="Q31" s="392">
        <v>75</v>
      </c>
      <c r="R31" s="392">
        <v>8.7090940000000003</v>
      </c>
      <c r="S31" s="393">
        <v>75.825000000000003</v>
      </c>
      <c r="T31" s="394">
        <v>41</v>
      </c>
      <c r="U31" s="395">
        <v>157</v>
      </c>
      <c r="V31" s="396">
        <v>214</v>
      </c>
      <c r="W31" s="397">
        <v>6661.5941169999996</v>
      </c>
      <c r="X31" s="397">
        <v>1000.380949</v>
      </c>
      <c r="Y31" s="398">
        <v>7356.7613000000001</v>
      </c>
    </row>
    <row r="32" spans="1:25" ht="13.5" thickBot="1" x14ac:dyDescent="0.25">
      <c r="A32" s="346" t="s">
        <v>730</v>
      </c>
      <c r="B32" s="390">
        <v>48</v>
      </c>
      <c r="C32" s="348">
        <v>131</v>
      </c>
      <c r="D32" s="391">
        <v>139</v>
      </c>
      <c r="E32" s="392">
        <v>3897.722479</v>
      </c>
      <c r="F32" s="392">
        <v>723.757611</v>
      </c>
      <c r="G32" s="393">
        <v>4045.3249999999998</v>
      </c>
      <c r="H32" s="351">
        <v>25</v>
      </c>
      <c r="I32" s="348">
        <v>65</v>
      </c>
      <c r="J32" s="391">
        <v>68</v>
      </c>
      <c r="K32" s="392">
        <v>1177.3505270000001</v>
      </c>
      <c r="L32" s="392">
        <v>252.45134300000001</v>
      </c>
      <c r="M32" s="393">
        <v>1197.0287499999999</v>
      </c>
      <c r="N32" s="356"/>
      <c r="O32" s="357"/>
      <c r="P32" s="399" t="s">
        <v>1671</v>
      </c>
      <c r="Q32" s="357"/>
      <c r="R32" s="357"/>
      <c r="S32" s="400"/>
      <c r="T32" s="394">
        <v>73</v>
      </c>
      <c r="U32" s="395">
        <v>196</v>
      </c>
      <c r="V32" s="396">
        <v>207</v>
      </c>
      <c r="W32" s="397">
        <v>5075.0730059999996</v>
      </c>
      <c r="X32" s="397">
        <v>976.20895399999995</v>
      </c>
      <c r="Y32" s="398">
        <v>5242.3537500000002</v>
      </c>
    </row>
    <row r="33" spans="1:25" ht="13.5" thickBot="1" x14ac:dyDescent="0.25">
      <c r="A33" s="346" t="s">
        <v>104</v>
      </c>
      <c r="B33" s="390">
        <v>14</v>
      </c>
      <c r="C33" s="348">
        <v>93</v>
      </c>
      <c r="D33" s="391">
        <v>104</v>
      </c>
      <c r="E33" s="392">
        <v>2182.159717</v>
      </c>
      <c r="F33" s="392">
        <v>246.457809</v>
      </c>
      <c r="G33" s="393">
        <v>2242.29</v>
      </c>
      <c r="H33" s="351">
        <v>11</v>
      </c>
      <c r="I33" s="348">
        <v>39</v>
      </c>
      <c r="J33" s="391">
        <v>45</v>
      </c>
      <c r="K33" s="392">
        <v>831.08189800000002</v>
      </c>
      <c r="L33" s="392">
        <v>120.187059</v>
      </c>
      <c r="M33" s="393">
        <v>838.89499999999998</v>
      </c>
      <c r="N33" s="351">
        <v>0</v>
      </c>
      <c r="O33" s="348">
        <v>2</v>
      </c>
      <c r="P33" s="391">
        <v>2</v>
      </c>
      <c r="Q33" s="392">
        <v>600</v>
      </c>
      <c r="R33" s="392">
        <v>84.310007999999996</v>
      </c>
      <c r="S33" s="393">
        <v>600</v>
      </c>
      <c r="T33" s="394">
        <v>25</v>
      </c>
      <c r="U33" s="395">
        <v>134</v>
      </c>
      <c r="V33" s="396">
        <v>151</v>
      </c>
      <c r="W33" s="397">
        <v>3613.2416149999999</v>
      </c>
      <c r="X33" s="397">
        <v>450.95487600000001</v>
      </c>
      <c r="Y33" s="398">
        <v>3681.1849999999999</v>
      </c>
    </row>
    <row r="34" spans="1:25" ht="13.5" thickBot="1" x14ac:dyDescent="0.25">
      <c r="A34" s="346" t="s">
        <v>388</v>
      </c>
      <c r="B34" s="390">
        <v>29</v>
      </c>
      <c r="C34" s="348">
        <v>66</v>
      </c>
      <c r="D34" s="391">
        <v>72</v>
      </c>
      <c r="E34" s="392">
        <v>1138.473776</v>
      </c>
      <c r="F34" s="392">
        <v>246.431364</v>
      </c>
      <c r="G34" s="393">
        <v>1190.848</v>
      </c>
      <c r="H34" s="351">
        <v>27</v>
      </c>
      <c r="I34" s="348">
        <v>50</v>
      </c>
      <c r="J34" s="391">
        <v>52</v>
      </c>
      <c r="K34" s="392">
        <v>653.73363400000005</v>
      </c>
      <c r="L34" s="392">
        <v>136.96446599999999</v>
      </c>
      <c r="M34" s="393">
        <v>675.87400000000002</v>
      </c>
      <c r="N34" s="356"/>
      <c r="O34" s="357"/>
      <c r="P34" s="399" t="s">
        <v>1671</v>
      </c>
      <c r="Q34" s="357"/>
      <c r="R34" s="357"/>
      <c r="S34" s="400"/>
      <c r="T34" s="394">
        <v>56</v>
      </c>
      <c r="U34" s="395">
        <v>116</v>
      </c>
      <c r="V34" s="396">
        <v>124</v>
      </c>
      <c r="W34" s="397">
        <v>1792.20741</v>
      </c>
      <c r="X34" s="397">
        <v>383.39582999999999</v>
      </c>
      <c r="Y34" s="398">
        <v>1866.722</v>
      </c>
    </row>
    <row r="35" spans="1:25" ht="13.5" thickBot="1" x14ac:dyDescent="0.25">
      <c r="A35" s="346" t="s">
        <v>92</v>
      </c>
      <c r="B35" s="390">
        <v>50</v>
      </c>
      <c r="C35" s="348">
        <v>77</v>
      </c>
      <c r="D35" s="391">
        <v>84</v>
      </c>
      <c r="E35" s="392">
        <v>981.02964599999996</v>
      </c>
      <c r="F35" s="392">
        <v>120.435975</v>
      </c>
      <c r="G35" s="393">
        <v>1023.01</v>
      </c>
      <c r="H35" s="351">
        <v>20</v>
      </c>
      <c r="I35" s="348">
        <v>31</v>
      </c>
      <c r="J35" s="391">
        <v>32</v>
      </c>
      <c r="K35" s="392">
        <v>466.08285899999998</v>
      </c>
      <c r="L35" s="392">
        <v>62.169795999999998</v>
      </c>
      <c r="M35" s="393">
        <v>466.9</v>
      </c>
      <c r="N35" s="351">
        <v>0</v>
      </c>
      <c r="O35" s="348">
        <v>1</v>
      </c>
      <c r="P35" s="391">
        <v>3</v>
      </c>
      <c r="Q35" s="392">
        <v>1559</v>
      </c>
      <c r="R35" s="392">
        <v>137.816047</v>
      </c>
      <c r="S35" s="393">
        <v>1640</v>
      </c>
      <c r="T35" s="394">
        <v>70</v>
      </c>
      <c r="U35" s="395">
        <v>109</v>
      </c>
      <c r="V35" s="396">
        <v>119</v>
      </c>
      <c r="W35" s="397">
        <v>3006.1125050000001</v>
      </c>
      <c r="X35" s="397">
        <v>320.42181799999997</v>
      </c>
      <c r="Y35" s="398">
        <v>3129.91</v>
      </c>
    </row>
    <row r="36" spans="1:25" ht="23.25" thickBot="1" x14ac:dyDescent="0.25">
      <c r="A36" s="401" t="s">
        <v>1684</v>
      </c>
      <c r="B36" s="390">
        <v>15</v>
      </c>
      <c r="C36" s="348">
        <v>24</v>
      </c>
      <c r="D36" s="391">
        <v>24</v>
      </c>
      <c r="E36" s="392">
        <v>409.62200000000001</v>
      </c>
      <c r="F36" s="392">
        <v>137.080815</v>
      </c>
      <c r="G36" s="393">
        <v>425.4</v>
      </c>
      <c r="H36" s="351">
        <v>2</v>
      </c>
      <c r="I36" s="348">
        <v>2</v>
      </c>
      <c r="J36" s="391">
        <v>2</v>
      </c>
      <c r="K36" s="392">
        <v>41</v>
      </c>
      <c r="L36" s="392">
        <v>14.337960000000001</v>
      </c>
      <c r="M36" s="393">
        <v>41</v>
      </c>
      <c r="N36" s="356"/>
      <c r="O36" s="357"/>
      <c r="P36" s="399" t="s">
        <v>1671</v>
      </c>
      <c r="Q36" s="357"/>
      <c r="R36" s="357"/>
      <c r="S36" s="400"/>
      <c r="T36" s="394">
        <v>17</v>
      </c>
      <c r="U36" s="395">
        <v>26</v>
      </c>
      <c r="V36" s="396">
        <v>26</v>
      </c>
      <c r="W36" s="397">
        <v>450.62200000000001</v>
      </c>
      <c r="X36" s="397">
        <v>151.41877500000001</v>
      </c>
      <c r="Y36" s="398">
        <v>466.4</v>
      </c>
    </row>
    <row r="37" spans="1:25" ht="13.5" thickBot="1" x14ac:dyDescent="0.25">
      <c r="A37" s="346" t="s">
        <v>733</v>
      </c>
      <c r="B37" s="390">
        <v>9</v>
      </c>
      <c r="C37" s="348">
        <v>21</v>
      </c>
      <c r="D37" s="391">
        <v>23</v>
      </c>
      <c r="E37" s="392">
        <v>511.76763299999999</v>
      </c>
      <c r="F37" s="392">
        <v>102.476466</v>
      </c>
      <c r="G37" s="393">
        <v>526.26900000000001</v>
      </c>
      <c r="H37" s="351">
        <v>6</v>
      </c>
      <c r="I37" s="348">
        <v>11</v>
      </c>
      <c r="J37" s="391">
        <v>11</v>
      </c>
      <c r="K37" s="392">
        <v>137.4</v>
      </c>
      <c r="L37" s="392">
        <v>32.019361000000004</v>
      </c>
      <c r="M37" s="393">
        <v>137.4</v>
      </c>
      <c r="N37" s="356"/>
      <c r="O37" s="357"/>
      <c r="P37" s="399" t="s">
        <v>1671</v>
      </c>
      <c r="Q37" s="357"/>
      <c r="R37" s="357"/>
      <c r="S37" s="400"/>
      <c r="T37" s="394">
        <v>15</v>
      </c>
      <c r="U37" s="395">
        <v>32</v>
      </c>
      <c r="V37" s="396">
        <v>34</v>
      </c>
      <c r="W37" s="397">
        <v>649.16763300000002</v>
      </c>
      <c r="X37" s="397">
        <v>134.49582699999999</v>
      </c>
      <c r="Y37" s="398">
        <v>663.66899999999998</v>
      </c>
    </row>
    <row r="38" spans="1:25" ht="13.5" thickBot="1" x14ac:dyDescent="0.25">
      <c r="A38" s="346" t="s">
        <v>728</v>
      </c>
      <c r="B38" s="390">
        <v>4</v>
      </c>
      <c r="C38" s="348">
        <v>8</v>
      </c>
      <c r="D38" s="391">
        <v>8</v>
      </c>
      <c r="E38" s="392">
        <v>84.284000000000006</v>
      </c>
      <c r="F38" s="392">
        <v>9.9103440000000003</v>
      </c>
      <c r="G38" s="393">
        <v>88.5</v>
      </c>
      <c r="H38" s="351">
        <v>4</v>
      </c>
      <c r="I38" s="348">
        <v>9</v>
      </c>
      <c r="J38" s="391">
        <v>9</v>
      </c>
      <c r="K38" s="392">
        <v>107.5</v>
      </c>
      <c r="L38" s="392">
        <v>14.666453000000001</v>
      </c>
      <c r="M38" s="393">
        <v>107.5</v>
      </c>
      <c r="N38" s="356"/>
      <c r="O38" s="357"/>
      <c r="P38" s="399" t="s">
        <v>1671</v>
      </c>
      <c r="Q38" s="357"/>
      <c r="R38" s="357"/>
      <c r="S38" s="400"/>
      <c r="T38" s="394">
        <v>8</v>
      </c>
      <c r="U38" s="395">
        <v>17</v>
      </c>
      <c r="V38" s="396">
        <v>17</v>
      </c>
      <c r="W38" s="397">
        <v>191.78399999999999</v>
      </c>
      <c r="X38" s="397">
        <v>24.576796999999999</v>
      </c>
      <c r="Y38" s="398">
        <v>196</v>
      </c>
    </row>
    <row r="39" spans="1:25" ht="13.5" thickBot="1" x14ac:dyDescent="0.25">
      <c r="A39" s="346" t="s">
        <v>1128</v>
      </c>
      <c r="B39" s="390">
        <v>1</v>
      </c>
      <c r="C39" s="348">
        <v>1</v>
      </c>
      <c r="D39" s="391">
        <v>2</v>
      </c>
      <c r="E39" s="392">
        <v>34</v>
      </c>
      <c r="F39" s="392">
        <v>1.9626570000000001</v>
      </c>
      <c r="G39" s="393">
        <v>34</v>
      </c>
      <c r="H39" s="402"/>
      <c r="I39" s="403"/>
      <c r="J39" s="399" t="s">
        <v>1671</v>
      </c>
      <c r="K39" s="403"/>
      <c r="L39" s="403"/>
      <c r="M39" s="404"/>
      <c r="N39" s="402"/>
      <c r="O39" s="403"/>
      <c r="P39" s="399" t="s">
        <v>1671</v>
      </c>
      <c r="Q39" s="403"/>
      <c r="R39" s="403"/>
      <c r="S39" s="404"/>
      <c r="T39" s="394">
        <v>1</v>
      </c>
      <c r="U39" s="395">
        <v>1</v>
      </c>
      <c r="V39" s="396">
        <v>2</v>
      </c>
      <c r="W39" s="397">
        <v>34</v>
      </c>
      <c r="X39" s="397">
        <v>1.9626570000000001</v>
      </c>
      <c r="Y39" s="398">
        <v>34</v>
      </c>
    </row>
    <row r="40" spans="1:25" ht="13.5" thickBot="1" x14ac:dyDescent="0.25">
      <c r="A40" s="360" t="s">
        <v>1685</v>
      </c>
      <c r="B40" s="405">
        <v>7014</v>
      </c>
      <c r="C40" s="362">
        <v>32844</v>
      </c>
      <c r="D40" s="406">
        <v>38867</v>
      </c>
      <c r="E40" s="407">
        <v>787718.84013300005</v>
      </c>
      <c r="F40" s="407">
        <v>107573.617224</v>
      </c>
      <c r="G40" s="408">
        <v>933750.58387850004</v>
      </c>
      <c r="H40" s="365">
        <v>5169</v>
      </c>
      <c r="I40" s="362">
        <v>20023</v>
      </c>
      <c r="J40" s="406">
        <v>23234</v>
      </c>
      <c r="K40" s="407">
        <v>395726.73290100001</v>
      </c>
      <c r="L40" s="407">
        <v>60231.982924999997</v>
      </c>
      <c r="M40" s="408">
        <v>523169.85120799998</v>
      </c>
      <c r="N40" s="365">
        <v>21</v>
      </c>
      <c r="O40" s="362">
        <v>82</v>
      </c>
      <c r="P40" s="406">
        <v>135</v>
      </c>
      <c r="Q40" s="407">
        <v>24893.684582999998</v>
      </c>
      <c r="R40" s="407">
        <v>2776.4729259999999</v>
      </c>
      <c r="S40" s="408">
        <v>386422.30673100002</v>
      </c>
      <c r="T40" s="365">
        <v>12204</v>
      </c>
      <c r="U40" s="362">
        <v>52949</v>
      </c>
      <c r="V40" s="406">
        <v>62236</v>
      </c>
      <c r="W40" s="407">
        <v>1208339.257617</v>
      </c>
      <c r="X40" s="407">
        <v>170582.07307499999</v>
      </c>
      <c r="Y40" s="409">
        <v>1843342.7418175</v>
      </c>
    </row>
    <row r="41" spans="1:25" x14ac:dyDescent="0.2">
      <c r="A41" s="367">
        <v>45744</v>
      </c>
      <c r="B41" s="368"/>
      <c r="C41" s="368"/>
      <c r="D41" s="368"/>
      <c r="E41" s="368"/>
      <c r="F41" s="368"/>
      <c r="G41" s="368"/>
      <c r="H41" s="368"/>
      <c r="I41" s="368"/>
      <c r="J41" s="369">
        <v>1</v>
      </c>
      <c r="K41" s="368"/>
      <c r="L41" s="368"/>
      <c r="M41" s="368"/>
      <c r="N41" s="368"/>
      <c r="O41" s="368"/>
      <c r="P41" s="368"/>
      <c r="Q41" s="368"/>
      <c r="R41" s="410">
        <v>0.35219907</v>
      </c>
      <c r="S41" s="368"/>
      <c r="T41" s="368"/>
      <c r="U41" s="368"/>
      <c r="V41" s="368"/>
      <c r="W41" s="368"/>
      <c r="X41" s="368"/>
      <c r="Y41" s="368"/>
    </row>
    <row r="42" spans="1:25" x14ac:dyDescent="0.2">
      <c r="W42" s="504"/>
      <c r="Y42" s="504"/>
    </row>
  </sheetData>
  <mergeCells count="14">
    <mergeCell ref="A6:A7"/>
    <mergeCell ref="B6:G6"/>
    <mergeCell ref="H6:M6"/>
    <mergeCell ref="N6:S6"/>
    <mergeCell ref="T6:Y6"/>
    <mergeCell ref="A41:I41"/>
    <mergeCell ref="J41:Q41"/>
    <mergeCell ref="R41:Y41"/>
    <mergeCell ref="A1:A5"/>
    <mergeCell ref="B1:Y1"/>
    <mergeCell ref="B2:Y2"/>
    <mergeCell ref="B3:Y3"/>
    <mergeCell ref="B4:Y4"/>
    <mergeCell ref="B5:Y5"/>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E95F1-2DB7-42F8-965C-DB2E31CDD57D}">
  <dimension ref="A1:V44"/>
  <sheetViews>
    <sheetView workbookViewId="0">
      <selection activeCell="U44" sqref="U44:V44"/>
    </sheetView>
  </sheetViews>
  <sheetFormatPr baseColWidth="10" defaultRowHeight="12.75" x14ac:dyDescent="0.2"/>
  <cols>
    <col min="1" max="1" width="6.375" style="110" bestFit="1" customWidth="1"/>
    <col min="2" max="2" width="15.5" style="110" bestFit="1" customWidth="1"/>
    <col min="3" max="4" width="8.75" style="110" bestFit="1" customWidth="1"/>
    <col min="5" max="5" width="7.375" style="110" bestFit="1" customWidth="1"/>
    <col min="6" max="6" width="7.625" style="110" bestFit="1" customWidth="1"/>
    <col min="7" max="7" width="8.25" style="110" bestFit="1" customWidth="1"/>
    <col min="8" max="9" width="8.75" style="110" bestFit="1" customWidth="1"/>
    <col min="10" max="10" width="7.375" style="110" bestFit="1" customWidth="1"/>
    <col min="11" max="11" width="7.625" style="110" bestFit="1" customWidth="1"/>
    <col min="12" max="12" width="8.25" style="110" bestFit="1" customWidth="1"/>
    <col min="13" max="14" width="8.75" style="110" bestFit="1" customWidth="1"/>
    <col min="15" max="15" width="7.375" style="110" bestFit="1" customWidth="1"/>
    <col min="16" max="16" width="6.5" style="110" bestFit="1" customWidth="1"/>
    <col min="17" max="17" width="8.25" style="110" bestFit="1" customWidth="1"/>
    <col min="18" max="19" width="8.75" style="110" bestFit="1" customWidth="1"/>
    <col min="20" max="20" width="7.375" style="110" bestFit="1" customWidth="1"/>
    <col min="21" max="21" width="7.625" style="110" bestFit="1" customWidth="1"/>
    <col min="22" max="22" width="8.25" style="110" bestFit="1" customWidth="1"/>
    <col min="23" max="16384" width="11" style="110"/>
  </cols>
  <sheetData>
    <row r="1" spans="1:22" ht="20.25" x14ac:dyDescent="0.2">
      <c r="A1" s="246"/>
      <c r="B1" s="248"/>
      <c r="C1" s="321" t="s">
        <v>1686</v>
      </c>
      <c r="D1" s="322"/>
      <c r="E1" s="322"/>
      <c r="F1" s="322"/>
      <c r="G1" s="322"/>
      <c r="H1" s="322"/>
      <c r="I1" s="322"/>
      <c r="J1" s="322"/>
      <c r="K1" s="322"/>
      <c r="L1" s="322"/>
      <c r="M1" s="322"/>
      <c r="N1" s="322"/>
      <c r="O1" s="322"/>
      <c r="P1" s="322"/>
      <c r="Q1" s="322"/>
      <c r="R1" s="322"/>
      <c r="S1" s="322"/>
      <c r="T1" s="322"/>
      <c r="U1" s="322"/>
      <c r="V1" s="323"/>
    </row>
    <row r="2" spans="1:22" ht="20.25" x14ac:dyDescent="0.2">
      <c r="A2" s="249"/>
      <c r="B2" s="251"/>
      <c r="C2" s="321" t="s">
        <v>1675</v>
      </c>
      <c r="D2" s="322"/>
      <c r="E2" s="322"/>
      <c r="F2" s="322"/>
      <c r="G2" s="322"/>
      <c r="H2" s="322"/>
      <c r="I2" s="322"/>
      <c r="J2" s="322"/>
      <c r="K2" s="322"/>
      <c r="L2" s="322"/>
      <c r="M2" s="322"/>
      <c r="N2" s="322"/>
      <c r="O2" s="322"/>
      <c r="P2" s="322"/>
      <c r="Q2" s="322"/>
      <c r="R2" s="322"/>
      <c r="S2" s="322"/>
      <c r="T2" s="322"/>
      <c r="U2" s="322"/>
      <c r="V2" s="323"/>
    </row>
    <row r="3" spans="1:22" ht="18" x14ac:dyDescent="0.2">
      <c r="A3" s="249"/>
      <c r="B3" s="251"/>
      <c r="C3" s="376" t="s">
        <v>1662</v>
      </c>
      <c r="D3" s="377"/>
      <c r="E3" s="377"/>
      <c r="F3" s="377"/>
      <c r="G3" s="377"/>
      <c r="H3" s="377"/>
      <c r="I3" s="377"/>
      <c r="J3" s="377"/>
      <c r="K3" s="377"/>
      <c r="L3" s="377"/>
      <c r="M3" s="377"/>
      <c r="N3" s="377"/>
      <c r="O3" s="377"/>
      <c r="P3" s="377"/>
      <c r="Q3" s="377"/>
      <c r="R3" s="377"/>
      <c r="S3" s="377"/>
      <c r="T3" s="377"/>
      <c r="U3" s="377"/>
      <c r="V3" s="378"/>
    </row>
    <row r="4" spans="1:22" ht="13.5" thickBot="1" x14ac:dyDescent="0.25">
      <c r="A4" s="249"/>
      <c r="B4" s="251"/>
      <c r="C4" s="327" t="s">
        <v>1663</v>
      </c>
      <c r="D4" s="328"/>
      <c r="E4" s="328"/>
      <c r="F4" s="328"/>
      <c r="G4" s="328"/>
      <c r="H4" s="328"/>
      <c r="I4" s="328"/>
      <c r="J4" s="328"/>
      <c r="K4" s="328"/>
      <c r="L4" s="328"/>
      <c r="M4" s="328"/>
      <c r="N4" s="328"/>
      <c r="O4" s="328"/>
      <c r="P4" s="328"/>
      <c r="Q4" s="328"/>
      <c r="R4" s="328"/>
      <c r="S4" s="328"/>
      <c r="T4" s="328"/>
      <c r="U4" s="328"/>
      <c r="V4" s="329"/>
    </row>
    <row r="5" spans="1:22" x14ac:dyDescent="0.2">
      <c r="A5" s="411" t="s">
        <v>1687</v>
      </c>
      <c r="B5" s="412"/>
      <c r="C5" s="383" t="s">
        <v>1665</v>
      </c>
      <c r="D5" s="332"/>
      <c r="E5" s="332"/>
      <c r="F5" s="332"/>
      <c r="G5" s="332"/>
      <c r="H5" s="332"/>
      <c r="I5" s="332"/>
      <c r="J5" s="332"/>
      <c r="K5" s="332"/>
      <c r="L5" s="332"/>
      <c r="M5" s="332"/>
      <c r="N5" s="332"/>
      <c r="O5" s="332"/>
      <c r="P5" s="332"/>
      <c r="Q5" s="332"/>
      <c r="R5" s="413" t="s">
        <v>1001</v>
      </c>
      <c r="S5" s="385"/>
      <c r="T5" s="385"/>
      <c r="U5" s="385"/>
      <c r="V5" s="386"/>
    </row>
    <row r="6" spans="1:22" x14ac:dyDescent="0.2">
      <c r="A6" s="414"/>
      <c r="B6" s="415"/>
      <c r="C6" s="416" t="s">
        <v>1011</v>
      </c>
      <c r="D6" s="336"/>
      <c r="E6" s="336"/>
      <c r="F6" s="336"/>
      <c r="G6" s="336"/>
      <c r="H6" s="337" t="s">
        <v>1010</v>
      </c>
      <c r="I6" s="336"/>
      <c r="J6" s="336"/>
      <c r="K6" s="336"/>
      <c r="L6" s="336"/>
      <c r="M6" s="337" t="s">
        <v>1666</v>
      </c>
      <c r="N6" s="336"/>
      <c r="O6" s="336"/>
      <c r="P6" s="336"/>
      <c r="Q6" s="336"/>
      <c r="R6" s="417"/>
      <c r="S6" s="418"/>
      <c r="T6" s="418"/>
      <c r="U6" s="418"/>
      <c r="V6" s="419"/>
    </row>
    <row r="7" spans="1:22" ht="23.25" thickBot="1" x14ac:dyDescent="0.25">
      <c r="A7" s="387"/>
      <c r="B7" s="420"/>
      <c r="C7" s="343" t="s">
        <v>1667</v>
      </c>
      <c r="D7" s="343" t="s">
        <v>1668</v>
      </c>
      <c r="E7" s="343" t="s">
        <v>1688</v>
      </c>
      <c r="F7" s="343" t="s">
        <v>1007</v>
      </c>
      <c r="G7" s="343" t="s">
        <v>1689</v>
      </c>
      <c r="H7" s="344" t="s">
        <v>1667</v>
      </c>
      <c r="I7" s="343" t="s">
        <v>1668</v>
      </c>
      <c r="J7" s="343" t="s">
        <v>1688</v>
      </c>
      <c r="K7" s="343" t="s">
        <v>1007</v>
      </c>
      <c r="L7" s="343" t="s">
        <v>1689</v>
      </c>
      <c r="M7" s="344" t="s">
        <v>1667</v>
      </c>
      <c r="N7" s="343" t="s">
        <v>1668</v>
      </c>
      <c r="O7" s="343" t="s">
        <v>1688</v>
      </c>
      <c r="P7" s="343" t="s">
        <v>1007</v>
      </c>
      <c r="Q7" s="343" t="s">
        <v>1689</v>
      </c>
      <c r="R7" s="344" t="s">
        <v>1667</v>
      </c>
      <c r="S7" s="343" t="s">
        <v>1668</v>
      </c>
      <c r="T7" s="343" t="s">
        <v>1688</v>
      </c>
      <c r="U7" s="343" t="s">
        <v>1007</v>
      </c>
      <c r="V7" s="345" t="s">
        <v>1689</v>
      </c>
    </row>
    <row r="8" spans="1:22" ht="13.5" thickBot="1" x14ac:dyDescent="0.25">
      <c r="A8" s="421" t="s">
        <v>1690</v>
      </c>
      <c r="B8" s="422" t="s">
        <v>1001</v>
      </c>
      <c r="C8" s="423">
        <v>44138</v>
      </c>
      <c r="D8" s="353">
        <v>151936</v>
      </c>
      <c r="E8" s="424">
        <v>166260</v>
      </c>
      <c r="F8" s="425">
        <v>3124242.8379890001</v>
      </c>
      <c r="G8" s="426">
        <v>2344030.0635409998</v>
      </c>
      <c r="H8" s="352">
        <v>32229</v>
      </c>
      <c r="I8" s="353">
        <v>94509</v>
      </c>
      <c r="J8" s="424">
        <v>101733</v>
      </c>
      <c r="K8" s="425">
        <v>1638744.8164919999</v>
      </c>
      <c r="L8" s="426">
        <v>1286322.8120790001</v>
      </c>
      <c r="M8" s="352">
        <v>1613</v>
      </c>
      <c r="N8" s="353">
        <v>3153</v>
      </c>
      <c r="O8" s="424">
        <v>4261</v>
      </c>
      <c r="P8" s="425">
        <v>803046.37826000003</v>
      </c>
      <c r="Q8" s="426">
        <v>426904.41029000003</v>
      </c>
      <c r="R8" s="352">
        <v>77980</v>
      </c>
      <c r="S8" s="353">
        <v>249598</v>
      </c>
      <c r="T8" s="424">
        <v>272254</v>
      </c>
      <c r="U8" s="425">
        <v>5566034.0327409999</v>
      </c>
      <c r="V8" s="427">
        <v>4057257.2859100001</v>
      </c>
    </row>
    <row r="9" spans="1:22" ht="13.5" thickBot="1" x14ac:dyDescent="0.25">
      <c r="A9" s="267"/>
      <c r="B9" s="126" t="s">
        <v>1128</v>
      </c>
      <c r="C9" s="347">
        <v>5</v>
      </c>
      <c r="D9" s="348">
        <v>8</v>
      </c>
      <c r="E9" s="391">
        <v>9</v>
      </c>
      <c r="F9" s="392">
        <v>233.04</v>
      </c>
      <c r="G9" s="393">
        <v>137.43199999999999</v>
      </c>
      <c r="H9" s="351">
        <v>1</v>
      </c>
      <c r="I9" s="348">
        <v>4</v>
      </c>
      <c r="J9" s="391">
        <v>5</v>
      </c>
      <c r="K9" s="392">
        <v>251.798464</v>
      </c>
      <c r="L9" s="393">
        <v>137.810124</v>
      </c>
      <c r="M9" s="351">
        <v>0</v>
      </c>
      <c r="N9" s="348">
        <v>3</v>
      </c>
      <c r="O9" s="391">
        <v>3</v>
      </c>
      <c r="P9" s="392">
        <v>398.05256900000001</v>
      </c>
      <c r="Q9" s="393">
        <v>227.06449000000001</v>
      </c>
      <c r="R9" s="394">
        <v>6</v>
      </c>
      <c r="S9" s="395">
        <v>15</v>
      </c>
      <c r="T9" s="396">
        <v>17</v>
      </c>
      <c r="U9" s="397">
        <v>882.89103299999999</v>
      </c>
      <c r="V9" s="398">
        <v>502.30661400000002</v>
      </c>
    </row>
    <row r="10" spans="1:22" ht="13.5" thickBot="1" x14ac:dyDescent="0.25">
      <c r="A10" s="267"/>
      <c r="B10" s="126" t="s">
        <v>24</v>
      </c>
      <c r="C10" s="347">
        <v>4751</v>
      </c>
      <c r="D10" s="348">
        <v>17217</v>
      </c>
      <c r="E10" s="391">
        <v>19231</v>
      </c>
      <c r="F10" s="392">
        <v>336667.58843499998</v>
      </c>
      <c r="G10" s="393">
        <v>266077.05641800002</v>
      </c>
      <c r="H10" s="351">
        <v>2802</v>
      </c>
      <c r="I10" s="348">
        <v>7348</v>
      </c>
      <c r="J10" s="391">
        <v>8019</v>
      </c>
      <c r="K10" s="392">
        <v>122385.809264</v>
      </c>
      <c r="L10" s="393">
        <v>102320.010524</v>
      </c>
      <c r="M10" s="351">
        <v>342</v>
      </c>
      <c r="N10" s="348">
        <v>609</v>
      </c>
      <c r="O10" s="391">
        <v>816</v>
      </c>
      <c r="P10" s="392">
        <v>155575.87228400001</v>
      </c>
      <c r="Q10" s="393">
        <v>82038.549994999994</v>
      </c>
      <c r="R10" s="394">
        <v>7895</v>
      </c>
      <c r="S10" s="395">
        <v>25174</v>
      </c>
      <c r="T10" s="396">
        <v>28066</v>
      </c>
      <c r="U10" s="397">
        <v>614629.26998300001</v>
      </c>
      <c r="V10" s="398">
        <v>450435.61693700001</v>
      </c>
    </row>
    <row r="11" spans="1:22" ht="13.5" thickBot="1" x14ac:dyDescent="0.25">
      <c r="A11" s="267"/>
      <c r="B11" s="126" t="s">
        <v>697</v>
      </c>
      <c r="C11" s="347">
        <v>629</v>
      </c>
      <c r="D11" s="348">
        <v>1573</v>
      </c>
      <c r="E11" s="391">
        <v>1664</v>
      </c>
      <c r="F11" s="392">
        <v>38805.066657000003</v>
      </c>
      <c r="G11" s="393">
        <v>30460.564262</v>
      </c>
      <c r="H11" s="351">
        <v>395</v>
      </c>
      <c r="I11" s="348">
        <v>888</v>
      </c>
      <c r="J11" s="391">
        <v>919</v>
      </c>
      <c r="K11" s="392">
        <v>17466.111493</v>
      </c>
      <c r="L11" s="393">
        <v>14753.962611000001</v>
      </c>
      <c r="M11" s="351">
        <v>8</v>
      </c>
      <c r="N11" s="348">
        <v>18</v>
      </c>
      <c r="O11" s="391">
        <v>18</v>
      </c>
      <c r="P11" s="392">
        <v>3653.2442350000001</v>
      </c>
      <c r="Q11" s="393">
        <v>1832.766615</v>
      </c>
      <c r="R11" s="394">
        <v>1032</v>
      </c>
      <c r="S11" s="395">
        <v>2479</v>
      </c>
      <c r="T11" s="396">
        <v>2601</v>
      </c>
      <c r="U11" s="397">
        <v>59924.422384999998</v>
      </c>
      <c r="V11" s="398">
        <v>47047.293488000003</v>
      </c>
    </row>
    <row r="12" spans="1:22" ht="13.5" thickBot="1" x14ac:dyDescent="0.25">
      <c r="A12" s="267"/>
      <c r="B12" s="126" t="s">
        <v>92</v>
      </c>
      <c r="C12" s="347">
        <v>432</v>
      </c>
      <c r="D12" s="348">
        <v>721</v>
      </c>
      <c r="E12" s="391">
        <v>750</v>
      </c>
      <c r="F12" s="392">
        <v>16187.514553999999</v>
      </c>
      <c r="G12" s="393">
        <v>11096.000665</v>
      </c>
      <c r="H12" s="351">
        <v>269</v>
      </c>
      <c r="I12" s="348">
        <v>460</v>
      </c>
      <c r="J12" s="391">
        <v>478</v>
      </c>
      <c r="K12" s="392">
        <v>7976.0016699999996</v>
      </c>
      <c r="L12" s="393">
        <v>5874.2738159999999</v>
      </c>
      <c r="M12" s="351">
        <v>99</v>
      </c>
      <c r="N12" s="348">
        <v>245</v>
      </c>
      <c r="O12" s="391">
        <v>341</v>
      </c>
      <c r="P12" s="392">
        <v>69500.737288000004</v>
      </c>
      <c r="Q12" s="393">
        <v>38705.148507999998</v>
      </c>
      <c r="R12" s="394">
        <v>800</v>
      </c>
      <c r="S12" s="395">
        <v>1426</v>
      </c>
      <c r="T12" s="396">
        <v>1569</v>
      </c>
      <c r="U12" s="397">
        <v>93664.253511999996</v>
      </c>
      <c r="V12" s="398">
        <v>55675.422988999999</v>
      </c>
    </row>
    <row r="13" spans="1:22" ht="13.5" thickBot="1" x14ac:dyDescent="0.25">
      <c r="A13" s="267"/>
      <c r="B13" s="126" t="s">
        <v>104</v>
      </c>
      <c r="C13" s="347">
        <v>128</v>
      </c>
      <c r="D13" s="348">
        <v>425</v>
      </c>
      <c r="E13" s="391">
        <v>480</v>
      </c>
      <c r="F13" s="392">
        <v>24910.869234000002</v>
      </c>
      <c r="G13" s="393">
        <v>15167.222755000001</v>
      </c>
      <c r="H13" s="351">
        <v>69</v>
      </c>
      <c r="I13" s="348">
        <v>197</v>
      </c>
      <c r="J13" s="391">
        <v>219</v>
      </c>
      <c r="K13" s="392">
        <v>8457.0483710000008</v>
      </c>
      <c r="L13" s="393">
        <v>5303.3456070000002</v>
      </c>
      <c r="M13" s="351">
        <v>185</v>
      </c>
      <c r="N13" s="348">
        <v>334</v>
      </c>
      <c r="O13" s="391">
        <v>427</v>
      </c>
      <c r="P13" s="392">
        <v>84982.203469999993</v>
      </c>
      <c r="Q13" s="393">
        <v>42398.868437999998</v>
      </c>
      <c r="R13" s="394">
        <v>382</v>
      </c>
      <c r="S13" s="395">
        <v>956</v>
      </c>
      <c r="T13" s="396">
        <v>1126</v>
      </c>
      <c r="U13" s="397">
        <v>118350.121075</v>
      </c>
      <c r="V13" s="398">
        <v>62869.436800000003</v>
      </c>
    </row>
    <row r="14" spans="1:22" ht="13.5" thickBot="1" x14ac:dyDescent="0.25">
      <c r="A14" s="267"/>
      <c r="B14" s="126" t="s">
        <v>105</v>
      </c>
      <c r="C14" s="347">
        <v>1769</v>
      </c>
      <c r="D14" s="348">
        <v>3950</v>
      </c>
      <c r="E14" s="391">
        <v>4156</v>
      </c>
      <c r="F14" s="392">
        <v>86900.425761000006</v>
      </c>
      <c r="G14" s="393">
        <v>68982.769648999994</v>
      </c>
      <c r="H14" s="351">
        <v>1130</v>
      </c>
      <c r="I14" s="348">
        <v>2224</v>
      </c>
      <c r="J14" s="391">
        <v>2333</v>
      </c>
      <c r="K14" s="392">
        <v>42034.795939000003</v>
      </c>
      <c r="L14" s="393">
        <v>35564.272988999997</v>
      </c>
      <c r="M14" s="351">
        <v>51</v>
      </c>
      <c r="N14" s="348">
        <v>92</v>
      </c>
      <c r="O14" s="391">
        <v>125</v>
      </c>
      <c r="P14" s="392">
        <v>33551.799184000003</v>
      </c>
      <c r="Q14" s="393">
        <v>17540.934327999999</v>
      </c>
      <c r="R14" s="394">
        <v>2950</v>
      </c>
      <c r="S14" s="395">
        <v>6266</v>
      </c>
      <c r="T14" s="396">
        <v>6614</v>
      </c>
      <c r="U14" s="397">
        <v>162487.020884</v>
      </c>
      <c r="V14" s="398">
        <v>122087.976966</v>
      </c>
    </row>
    <row r="15" spans="1:22" ht="13.5" thickBot="1" x14ac:dyDescent="0.25">
      <c r="A15" s="267"/>
      <c r="B15" s="126" t="s">
        <v>137</v>
      </c>
      <c r="C15" s="347">
        <v>3610</v>
      </c>
      <c r="D15" s="348">
        <v>16770</v>
      </c>
      <c r="E15" s="391">
        <v>18601</v>
      </c>
      <c r="F15" s="392">
        <v>312799.90423099999</v>
      </c>
      <c r="G15" s="393">
        <v>234227.17729299999</v>
      </c>
      <c r="H15" s="351">
        <v>3513</v>
      </c>
      <c r="I15" s="348">
        <v>12990</v>
      </c>
      <c r="J15" s="391">
        <v>14131</v>
      </c>
      <c r="K15" s="392">
        <v>219493.75367899999</v>
      </c>
      <c r="L15" s="393">
        <v>168308.390694</v>
      </c>
      <c r="M15" s="351">
        <v>44</v>
      </c>
      <c r="N15" s="348">
        <v>80</v>
      </c>
      <c r="O15" s="391">
        <v>103</v>
      </c>
      <c r="P15" s="392">
        <v>15887.603039</v>
      </c>
      <c r="Q15" s="393">
        <v>8362.6450590000004</v>
      </c>
      <c r="R15" s="394">
        <v>7167</v>
      </c>
      <c r="S15" s="395">
        <v>29840</v>
      </c>
      <c r="T15" s="396">
        <v>32835</v>
      </c>
      <c r="U15" s="397">
        <v>548181.26094900002</v>
      </c>
      <c r="V15" s="398">
        <v>410898.21304599999</v>
      </c>
    </row>
    <row r="16" spans="1:22" ht="13.5" thickBot="1" x14ac:dyDescent="0.25">
      <c r="A16" s="267"/>
      <c r="B16" s="126" t="s">
        <v>145</v>
      </c>
      <c r="C16" s="347">
        <v>808</v>
      </c>
      <c r="D16" s="348">
        <v>4060</v>
      </c>
      <c r="E16" s="391">
        <v>4787</v>
      </c>
      <c r="F16" s="392">
        <v>69224.387637000007</v>
      </c>
      <c r="G16" s="393">
        <v>52470.803432000001</v>
      </c>
      <c r="H16" s="351">
        <v>509</v>
      </c>
      <c r="I16" s="348">
        <v>1797</v>
      </c>
      <c r="J16" s="391">
        <v>2066</v>
      </c>
      <c r="K16" s="392">
        <v>28152.920737</v>
      </c>
      <c r="L16" s="393">
        <v>22032.620927</v>
      </c>
      <c r="M16" s="351">
        <v>36</v>
      </c>
      <c r="N16" s="348">
        <v>55</v>
      </c>
      <c r="O16" s="391">
        <v>68</v>
      </c>
      <c r="P16" s="392">
        <v>12431.639805000001</v>
      </c>
      <c r="Q16" s="393">
        <v>6682.8335299999999</v>
      </c>
      <c r="R16" s="394">
        <v>1353</v>
      </c>
      <c r="S16" s="395">
        <v>5912</v>
      </c>
      <c r="T16" s="396">
        <v>6921</v>
      </c>
      <c r="U16" s="397">
        <v>109808.948179</v>
      </c>
      <c r="V16" s="398">
        <v>81186.257889</v>
      </c>
    </row>
    <row r="17" spans="1:22" ht="13.5" thickBot="1" x14ac:dyDescent="0.25">
      <c r="A17" s="267"/>
      <c r="B17" s="126" t="s">
        <v>232</v>
      </c>
      <c r="C17" s="347">
        <v>930</v>
      </c>
      <c r="D17" s="348">
        <v>2682</v>
      </c>
      <c r="E17" s="391">
        <v>2778</v>
      </c>
      <c r="F17" s="392">
        <v>61483.999151000004</v>
      </c>
      <c r="G17" s="393">
        <v>47258.878971999999</v>
      </c>
      <c r="H17" s="351">
        <v>550</v>
      </c>
      <c r="I17" s="348">
        <v>1285</v>
      </c>
      <c r="J17" s="391">
        <v>1310</v>
      </c>
      <c r="K17" s="392">
        <v>25358.155049000001</v>
      </c>
      <c r="L17" s="393">
        <v>20442.867632000001</v>
      </c>
      <c r="M17" s="351">
        <v>12</v>
      </c>
      <c r="N17" s="348">
        <v>21</v>
      </c>
      <c r="O17" s="391">
        <v>24</v>
      </c>
      <c r="P17" s="392">
        <v>5246.7368939999997</v>
      </c>
      <c r="Q17" s="393">
        <v>2838.2000849999999</v>
      </c>
      <c r="R17" s="394">
        <v>1492</v>
      </c>
      <c r="S17" s="395">
        <v>3988</v>
      </c>
      <c r="T17" s="396">
        <v>4112</v>
      </c>
      <c r="U17" s="397">
        <v>92088.891094000006</v>
      </c>
      <c r="V17" s="398">
        <v>70539.946689000004</v>
      </c>
    </row>
    <row r="18" spans="1:22" ht="13.5" thickBot="1" x14ac:dyDescent="0.25">
      <c r="A18" s="267"/>
      <c r="B18" s="126" t="s">
        <v>704</v>
      </c>
      <c r="C18" s="347">
        <v>953</v>
      </c>
      <c r="D18" s="348">
        <v>3136</v>
      </c>
      <c r="E18" s="391">
        <v>3699</v>
      </c>
      <c r="F18" s="392">
        <v>190503.992122</v>
      </c>
      <c r="G18" s="393">
        <v>121037.739919</v>
      </c>
      <c r="H18" s="351">
        <v>696</v>
      </c>
      <c r="I18" s="348">
        <v>1914</v>
      </c>
      <c r="J18" s="391">
        <v>2169</v>
      </c>
      <c r="K18" s="392">
        <v>79146.448640999995</v>
      </c>
      <c r="L18" s="393">
        <v>53679.603341000002</v>
      </c>
      <c r="M18" s="351">
        <v>25</v>
      </c>
      <c r="N18" s="348">
        <v>62</v>
      </c>
      <c r="O18" s="391">
        <v>95</v>
      </c>
      <c r="P18" s="392">
        <v>19193.702341</v>
      </c>
      <c r="Q18" s="393">
        <v>10107.004776</v>
      </c>
      <c r="R18" s="394">
        <v>1674</v>
      </c>
      <c r="S18" s="395">
        <v>5112</v>
      </c>
      <c r="T18" s="396">
        <v>5963</v>
      </c>
      <c r="U18" s="397">
        <v>288844.14310400002</v>
      </c>
      <c r="V18" s="398">
        <v>184824.34803600001</v>
      </c>
    </row>
    <row r="19" spans="1:22" ht="13.5" thickBot="1" x14ac:dyDescent="0.25">
      <c r="A19" s="267"/>
      <c r="B19" s="126" t="s">
        <v>242</v>
      </c>
      <c r="C19" s="347">
        <v>2635</v>
      </c>
      <c r="D19" s="348">
        <v>9263</v>
      </c>
      <c r="E19" s="391">
        <v>9685</v>
      </c>
      <c r="F19" s="392">
        <v>124384.083612</v>
      </c>
      <c r="G19" s="393">
        <v>99951.807117999997</v>
      </c>
      <c r="H19" s="351">
        <v>2222</v>
      </c>
      <c r="I19" s="348">
        <v>6636</v>
      </c>
      <c r="J19" s="391">
        <v>6884</v>
      </c>
      <c r="K19" s="392">
        <v>82549.362489000006</v>
      </c>
      <c r="L19" s="393">
        <v>68052.528915999996</v>
      </c>
      <c r="M19" s="351">
        <v>17</v>
      </c>
      <c r="N19" s="348">
        <v>39</v>
      </c>
      <c r="O19" s="391">
        <v>48</v>
      </c>
      <c r="P19" s="392">
        <v>6480.511673</v>
      </c>
      <c r="Q19" s="393">
        <v>3632.012706</v>
      </c>
      <c r="R19" s="394">
        <v>4874</v>
      </c>
      <c r="S19" s="395">
        <v>15938</v>
      </c>
      <c r="T19" s="396">
        <v>16617</v>
      </c>
      <c r="U19" s="397">
        <v>213413.95777400001</v>
      </c>
      <c r="V19" s="398">
        <v>171636.34873999999</v>
      </c>
    </row>
    <row r="20" spans="1:22" ht="13.5" thickBot="1" x14ac:dyDescent="0.25">
      <c r="A20" s="267"/>
      <c r="B20" s="126" t="s">
        <v>274</v>
      </c>
      <c r="C20" s="347">
        <v>1339</v>
      </c>
      <c r="D20" s="348">
        <v>2967</v>
      </c>
      <c r="E20" s="391">
        <v>3147</v>
      </c>
      <c r="F20" s="392">
        <v>73011.078987000001</v>
      </c>
      <c r="G20" s="393">
        <v>57981.674204000003</v>
      </c>
      <c r="H20" s="351">
        <v>840</v>
      </c>
      <c r="I20" s="348">
        <v>1609</v>
      </c>
      <c r="J20" s="391">
        <v>1654</v>
      </c>
      <c r="K20" s="392">
        <v>32617.307152000001</v>
      </c>
      <c r="L20" s="393">
        <v>27234.777749500001</v>
      </c>
      <c r="M20" s="351">
        <v>47</v>
      </c>
      <c r="N20" s="348">
        <v>78</v>
      </c>
      <c r="O20" s="391">
        <v>114</v>
      </c>
      <c r="P20" s="392">
        <v>26282.636867000001</v>
      </c>
      <c r="Q20" s="393">
        <v>14799.509115999999</v>
      </c>
      <c r="R20" s="394">
        <v>2226</v>
      </c>
      <c r="S20" s="395">
        <v>4654</v>
      </c>
      <c r="T20" s="396">
        <v>4915</v>
      </c>
      <c r="U20" s="397">
        <v>131911.023006</v>
      </c>
      <c r="V20" s="398">
        <v>100015.9610695</v>
      </c>
    </row>
    <row r="21" spans="1:22" ht="13.5" thickBot="1" x14ac:dyDescent="0.25">
      <c r="A21" s="267"/>
      <c r="B21" s="126" t="s">
        <v>388</v>
      </c>
      <c r="C21" s="347">
        <v>1524</v>
      </c>
      <c r="D21" s="348">
        <v>2059</v>
      </c>
      <c r="E21" s="391">
        <v>2099</v>
      </c>
      <c r="F21" s="392">
        <v>32803.449797000001</v>
      </c>
      <c r="G21" s="393">
        <v>29100.752267</v>
      </c>
      <c r="H21" s="351">
        <v>979</v>
      </c>
      <c r="I21" s="348">
        <v>1273</v>
      </c>
      <c r="J21" s="391">
        <v>1305</v>
      </c>
      <c r="K21" s="392">
        <v>19899.491679999999</v>
      </c>
      <c r="L21" s="393">
        <v>18049.547603999999</v>
      </c>
      <c r="M21" s="351">
        <v>2</v>
      </c>
      <c r="N21" s="348">
        <v>2</v>
      </c>
      <c r="O21" s="391">
        <v>3</v>
      </c>
      <c r="P21" s="392">
        <v>220</v>
      </c>
      <c r="Q21" s="393">
        <v>132</v>
      </c>
      <c r="R21" s="394">
        <v>2505</v>
      </c>
      <c r="S21" s="395">
        <v>3334</v>
      </c>
      <c r="T21" s="396">
        <v>3407</v>
      </c>
      <c r="U21" s="397">
        <v>52922.941477</v>
      </c>
      <c r="V21" s="398">
        <v>47282.299871000003</v>
      </c>
    </row>
    <row r="22" spans="1:22" ht="13.5" thickBot="1" x14ac:dyDescent="0.25">
      <c r="A22" s="267"/>
      <c r="B22" s="126" t="s">
        <v>21</v>
      </c>
      <c r="C22" s="347">
        <v>2175</v>
      </c>
      <c r="D22" s="348">
        <v>4564</v>
      </c>
      <c r="E22" s="391">
        <v>4777</v>
      </c>
      <c r="F22" s="392">
        <v>99166.654769999994</v>
      </c>
      <c r="G22" s="393">
        <v>71936.045650999993</v>
      </c>
      <c r="H22" s="351">
        <v>1502</v>
      </c>
      <c r="I22" s="348">
        <v>2867</v>
      </c>
      <c r="J22" s="391">
        <v>2979</v>
      </c>
      <c r="K22" s="392">
        <v>50306.590283999998</v>
      </c>
      <c r="L22" s="393">
        <v>38454.487433000002</v>
      </c>
      <c r="M22" s="351">
        <v>30</v>
      </c>
      <c r="N22" s="348">
        <v>54</v>
      </c>
      <c r="O22" s="391">
        <v>76</v>
      </c>
      <c r="P22" s="392">
        <v>13893.503659</v>
      </c>
      <c r="Q22" s="393">
        <v>7417.8908609999999</v>
      </c>
      <c r="R22" s="394">
        <v>3707</v>
      </c>
      <c r="S22" s="395">
        <v>7485</v>
      </c>
      <c r="T22" s="396">
        <v>7832</v>
      </c>
      <c r="U22" s="397">
        <v>163366.74871300001</v>
      </c>
      <c r="V22" s="398">
        <v>117808.423945</v>
      </c>
    </row>
    <row r="23" spans="1:22" ht="13.5" thickBot="1" x14ac:dyDescent="0.25">
      <c r="A23" s="267"/>
      <c r="B23" s="126" t="s">
        <v>316</v>
      </c>
      <c r="C23" s="347">
        <v>3311</v>
      </c>
      <c r="D23" s="348">
        <v>14211</v>
      </c>
      <c r="E23" s="391">
        <v>15377</v>
      </c>
      <c r="F23" s="392">
        <v>276630.10347099998</v>
      </c>
      <c r="G23" s="393">
        <v>207799.87350849999</v>
      </c>
      <c r="H23" s="351">
        <v>2727</v>
      </c>
      <c r="I23" s="348">
        <v>9549</v>
      </c>
      <c r="J23" s="391">
        <v>10166</v>
      </c>
      <c r="K23" s="392">
        <v>159355.825124</v>
      </c>
      <c r="L23" s="393">
        <v>124223.3587885</v>
      </c>
      <c r="M23" s="351">
        <v>134</v>
      </c>
      <c r="N23" s="348">
        <v>254</v>
      </c>
      <c r="O23" s="391">
        <v>344</v>
      </c>
      <c r="P23" s="392">
        <v>63046.832648000003</v>
      </c>
      <c r="Q23" s="393">
        <v>32243.567063999999</v>
      </c>
      <c r="R23" s="394">
        <v>6172</v>
      </c>
      <c r="S23" s="395">
        <v>24014</v>
      </c>
      <c r="T23" s="396">
        <v>25887</v>
      </c>
      <c r="U23" s="397">
        <v>499032.76124299999</v>
      </c>
      <c r="V23" s="398">
        <v>364266.79936100001</v>
      </c>
    </row>
    <row r="24" spans="1:22" ht="13.5" thickBot="1" x14ac:dyDescent="0.25">
      <c r="A24" s="267"/>
      <c r="B24" s="126" t="s">
        <v>728</v>
      </c>
      <c r="C24" s="347">
        <v>28</v>
      </c>
      <c r="D24" s="348">
        <v>51</v>
      </c>
      <c r="E24" s="391">
        <v>52</v>
      </c>
      <c r="F24" s="392">
        <v>1757.8906420000001</v>
      </c>
      <c r="G24" s="393">
        <v>1077.642513</v>
      </c>
      <c r="H24" s="351">
        <v>32</v>
      </c>
      <c r="I24" s="348">
        <v>48</v>
      </c>
      <c r="J24" s="391">
        <v>48</v>
      </c>
      <c r="K24" s="392">
        <v>690.15</v>
      </c>
      <c r="L24" s="393">
        <v>554.41999999999996</v>
      </c>
      <c r="M24" s="351">
        <v>3</v>
      </c>
      <c r="N24" s="348">
        <v>3</v>
      </c>
      <c r="O24" s="391">
        <v>3</v>
      </c>
      <c r="P24" s="392">
        <v>594</v>
      </c>
      <c r="Q24" s="393">
        <v>312</v>
      </c>
      <c r="R24" s="394">
        <v>63</v>
      </c>
      <c r="S24" s="395">
        <v>102</v>
      </c>
      <c r="T24" s="396">
        <v>103</v>
      </c>
      <c r="U24" s="397">
        <v>3042.0406419999999</v>
      </c>
      <c r="V24" s="398">
        <v>1944.0625130000001</v>
      </c>
    </row>
    <row r="25" spans="1:22" ht="13.5" thickBot="1" x14ac:dyDescent="0.25">
      <c r="A25" s="267"/>
      <c r="B25" s="126" t="s">
        <v>730</v>
      </c>
      <c r="C25" s="347">
        <v>315</v>
      </c>
      <c r="D25" s="348">
        <v>717</v>
      </c>
      <c r="E25" s="391">
        <v>741</v>
      </c>
      <c r="F25" s="392">
        <v>16025.384545999999</v>
      </c>
      <c r="G25" s="393">
        <v>13107.652795</v>
      </c>
      <c r="H25" s="351">
        <v>180</v>
      </c>
      <c r="I25" s="348">
        <v>368</v>
      </c>
      <c r="J25" s="391">
        <v>378</v>
      </c>
      <c r="K25" s="392">
        <v>7000.3450050000001</v>
      </c>
      <c r="L25" s="393">
        <v>5865.699533</v>
      </c>
      <c r="M25" s="351">
        <v>10</v>
      </c>
      <c r="N25" s="348">
        <v>11</v>
      </c>
      <c r="O25" s="391">
        <v>12</v>
      </c>
      <c r="P25" s="392">
        <v>1802</v>
      </c>
      <c r="Q25" s="393">
        <v>966.4</v>
      </c>
      <c r="R25" s="394">
        <v>505</v>
      </c>
      <c r="S25" s="395">
        <v>1096</v>
      </c>
      <c r="T25" s="396">
        <v>1131</v>
      </c>
      <c r="U25" s="397">
        <v>24827.729551</v>
      </c>
      <c r="V25" s="398">
        <v>19939.752327999999</v>
      </c>
    </row>
    <row r="26" spans="1:22" ht="13.5" thickBot="1" x14ac:dyDescent="0.25">
      <c r="A26" s="267"/>
      <c r="B26" s="126" t="s">
        <v>399</v>
      </c>
      <c r="C26" s="347">
        <v>1921</v>
      </c>
      <c r="D26" s="348">
        <v>10074</v>
      </c>
      <c r="E26" s="391">
        <v>11512</v>
      </c>
      <c r="F26" s="392">
        <v>161036.45252200001</v>
      </c>
      <c r="G26" s="393">
        <v>118920.369229</v>
      </c>
      <c r="H26" s="351">
        <v>1508</v>
      </c>
      <c r="I26" s="348">
        <v>5961</v>
      </c>
      <c r="J26" s="391">
        <v>6797</v>
      </c>
      <c r="K26" s="392">
        <v>84338.615443999995</v>
      </c>
      <c r="L26" s="393">
        <v>64734.340199999999</v>
      </c>
      <c r="M26" s="351">
        <v>29</v>
      </c>
      <c r="N26" s="348">
        <v>69</v>
      </c>
      <c r="O26" s="391">
        <v>95</v>
      </c>
      <c r="P26" s="392">
        <v>19795.519505</v>
      </c>
      <c r="Q26" s="393">
        <v>10651.287269</v>
      </c>
      <c r="R26" s="394">
        <v>3458</v>
      </c>
      <c r="S26" s="395">
        <v>16104</v>
      </c>
      <c r="T26" s="396">
        <v>18404</v>
      </c>
      <c r="U26" s="397">
        <v>265170.58747099998</v>
      </c>
      <c r="V26" s="398">
        <v>194305.996698</v>
      </c>
    </row>
    <row r="27" spans="1:22" ht="13.5" thickBot="1" x14ac:dyDescent="0.25">
      <c r="A27" s="267"/>
      <c r="B27" s="126" t="s">
        <v>430</v>
      </c>
      <c r="C27" s="347">
        <v>342</v>
      </c>
      <c r="D27" s="348">
        <v>584</v>
      </c>
      <c r="E27" s="391">
        <v>610</v>
      </c>
      <c r="F27" s="392">
        <v>14171.867638</v>
      </c>
      <c r="G27" s="393">
        <v>11035.946207000001</v>
      </c>
      <c r="H27" s="351">
        <v>236</v>
      </c>
      <c r="I27" s="348">
        <v>390</v>
      </c>
      <c r="J27" s="391">
        <v>399</v>
      </c>
      <c r="K27" s="392">
        <v>7573.4677529999999</v>
      </c>
      <c r="L27" s="393">
        <v>6165.6257880000003</v>
      </c>
      <c r="M27" s="351">
        <v>1</v>
      </c>
      <c r="N27" s="348">
        <v>4</v>
      </c>
      <c r="O27" s="391">
        <v>4</v>
      </c>
      <c r="P27" s="392">
        <v>290.32513399999999</v>
      </c>
      <c r="Q27" s="393">
        <v>180.426907</v>
      </c>
      <c r="R27" s="394">
        <v>579</v>
      </c>
      <c r="S27" s="395">
        <v>978</v>
      </c>
      <c r="T27" s="396">
        <v>1013</v>
      </c>
      <c r="U27" s="397">
        <v>22035.660524999999</v>
      </c>
      <c r="V27" s="398">
        <v>17381.998901999999</v>
      </c>
    </row>
    <row r="28" spans="1:22" ht="13.5" thickBot="1" x14ac:dyDescent="0.25">
      <c r="A28" s="267"/>
      <c r="B28" s="126" t="s">
        <v>0</v>
      </c>
      <c r="C28" s="347">
        <v>941</v>
      </c>
      <c r="D28" s="348">
        <v>1970</v>
      </c>
      <c r="E28" s="391">
        <v>2046</v>
      </c>
      <c r="F28" s="392">
        <v>43377.780726999998</v>
      </c>
      <c r="G28" s="393">
        <v>32450.479931000002</v>
      </c>
      <c r="H28" s="351">
        <v>550</v>
      </c>
      <c r="I28" s="348">
        <v>1021</v>
      </c>
      <c r="J28" s="391">
        <v>1048</v>
      </c>
      <c r="K28" s="392">
        <v>19334.534790000002</v>
      </c>
      <c r="L28" s="393">
        <v>15356.779667000001</v>
      </c>
      <c r="M28" s="351">
        <v>45</v>
      </c>
      <c r="N28" s="348">
        <v>84</v>
      </c>
      <c r="O28" s="391">
        <v>131</v>
      </c>
      <c r="P28" s="392">
        <v>24078.019435999999</v>
      </c>
      <c r="Q28" s="393">
        <v>13408.315645000001</v>
      </c>
      <c r="R28" s="394">
        <v>1536</v>
      </c>
      <c r="S28" s="395">
        <v>3075</v>
      </c>
      <c r="T28" s="396">
        <v>3225</v>
      </c>
      <c r="U28" s="397">
        <v>86790.334952999998</v>
      </c>
      <c r="V28" s="398">
        <v>61215.575242999999</v>
      </c>
    </row>
    <row r="29" spans="1:22" ht="13.5" thickBot="1" x14ac:dyDescent="0.25">
      <c r="A29" s="267"/>
      <c r="B29" s="126" t="s">
        <v>449</v>
      </c>
      <c r="C29" s="347">
        <v>1412</v>
      </c>
      <c r="D29" s="348">
        <v>4173</v>
      </c>
      <c r="E29" s="391">
        <v>4475</v>
      </c>
      <c r="F29" s="392">
        <v>155540.203912</v>
      </c>
      <c r="G29" s="393">
        <v>108425.699977</v>
      </c>
      <c r="H29" s="351">
        <v>991</v>
      </c>
      <c r="I29" s="348">
        <v>2577</v>
      </c>
      <c r="J29" s="391">
        <v>2717</v>
      </c>
      <c r="K29" s="392">
        <v>63529.764003999997</v>
      </c>
      <c r="L29" s="393">
        <v>49560.841545000003</v>
      </c>
      <c r="M29" s="351">
        <v>76</v>
      </c>
      <c r="N29" s="348">
        <v>135</v>
      </c>
      <c r="O29" s="391">
        <v>178</v>
      </c>
      <c r="P29" s="392">
        <v>36752.587645</v>
      </c>
      <c r="Q29" s="393">
        <v>19612.124594000001</v>
      </c>
      <c r="R29" s="394">
        <v>2479</v>
      </c>
      <c r="S29" s="395">
        <v>6885</v>
      </c>
      <c r="T29" s="396">
        <v>7370</v>
      </c>
      <c r="U29" s="397">
        <v>255822.55556099999</v>
      </c>
      <c r="V29" s="398">
        <v>177598.66611600001</v>
      </c>
    </row>
    <row r="30" spans="1:22" ht="13.5" thickBot="1" x14ac:dyDescent="0.25">
      <c r="A30" s="267"/>
      <c r="B30" s="126" t="s">
        <v>62</v>
      </c>
      <c r="C30" s="347">
        <v>3074</v>
      </c>
      <c r="D30" s="348">
        <v>13328</v>
      </c>
      <c r="E30" s="391">
        <v>14177</v>
      </c>
      <c r="F30" s="392">
        <v>233024.660187</v>
      </c>
      <c r="G30" s="393">
        <v>181737.12062500001</v>
      </c>
      <c r="H30" s="351">
        <v>2577</v>
      </c>
      <c r="I30" s="348">
        <v>11366</v>
      </c>
      <c r="J30" s="391">
        <v>12011</v>
      </c>
      <c r="K30" s="392">
        <v>179112.83527800001</v>
      </c>
      <c r="L30" s="393">
        <v>142857.51110599999</v>
      </c>
      <c r="M30" s="351">
        <v>38</v>
      </c>
      <c r="N30" s="348">
        <v>92</v>
      </c>
      <c r="O30" s="391">
        <v>125</v>
      </c>
      <c r="P30" s="392">
        <v>19712.098973</v>
      </c>
      <c r="Q30" s="393">
        <v>10321.500907</v>
      </c>
      <c r="R30" s="394">
        <v>5689</v>
      </c>
      <c r="S30" s="395">
        <v>24786</v>
      </c>
      <c r="T30" s="396">
        <v>26313</v>
      </c>
      <c r="U30" s="397">
        <v>431849.594438</v>
      </c>
      <c r="V30" s="398">
        <v>334916.13263800001</v>
      </c>
    </row>
    <row r="31" spans="1:22" ht="13.5" thickBot="1" x14ac:dyDescent="0.25">
      <c r="A31" s="267"/>
      <c r="B31" s="126" t="s">
        <v>515</v>
      </c>
      <c r="C31" s="347">
        <v>1635</v>
      </c>
      <c r="D31" s="348">
        <v>5211</v>
      </c>
      <c r="E31" s="391">
        <v>5739</v>
      </c>
      <c r="F31" s="392">
        <v>108551.829622</v>
      </c>
      <c r="G31" s="393">
        <v>85778.124899000002</v>
      </c>
      <c r="H31" s="351">
        <v>1068</v>
      </c>
      <c r="I31" s="348">
        <v>2596</v>
      </c>
      <c r="J31" s="391">
        <v>2828</v>
      </c>
      <c r="K31" s="392">
        <v>50481.052894</v>
      </c>
      <c r="L31" s="393">
        <v>41571.274660000003</v>
      </c>
      <c r="M31" s="351">
        <v>31</v>
      </c>
      <c r="N31" s="348">
        <v>71</v>
      </c>
      <c r="O31" s="391">
        <v>89</v>
      </c>
      <c r="P31" s="392">
        <v>17905.812180000001</v>
      </c>
      <c r="Q31" s="393">
        <v>9689.4963900000002</v>
      </c>
      <c r="R31" s="394">
        <v>2734</v>
      </c>
      <c r="S31" s="395">
        <v>7878</v>
      </c>
      <c r="T31" s="396">
        <v>8656</v>
      </c>
      <c r="U31" s="397">
        <v>176938.69469599999</v>
      </c>
      <c r="V31" s="398">
        <v>137038.895949</v>
      </c>
    </row>
    <row r="32" spans="1:22" ht="13.5" thickBot="1" x14ac:dyDescent="0.25">
      <c r="A32" s="267"/>
      <c r="B32" s="126" t="s">
        <v>718</v>
      </c>
      <c r="C32" s="347">
        <v>1214</v>
      </c>
      <c r="D32" s="348">
        <v>2562</v>
      </c>
      <c r="E32" s="391">
        <v>2648</v>
      </c>
      <c r="F32" s="392">
        <v>41549.800255000002</v>
      </c>
      <c r="G32" s="393">
        <v>33752.611685999997</v>
      </c>
      <c r="H32" s="351">
        <v>917</v>
      </c>
      <c r="I32" s="348">
        <v>1790</v>
      </c>
      <c r="J32" s="391">
        <v>1854</v>
      </c>
      <c r="K32" s="392">
        <v>26388.496543000001</v>
      </c>
      <c r="L32" s="393">
        <v>21950.818396999999</v>
      </c>
      <c r="M32" s="351">
        <v>9</v>
      </c>
      <c r="N32" s="348">
        <v>14</v>
      </c>
      <c r="O32" s="391">
        <v>21</v>
      </c>
      <c r="P32" s="392">
        <v>3195.4503829999999</v>
      </c>
      <c r="Q32" s="393">
        <v>1681.978963</v>
      </c>
      <c r="R32" s="394">
        <v>2140</v>
      </c>
      <c r="S32" s="395">
        <v>4366</v>
      </c>
      <c r="T32" s="396">
        <v>4523</v>
      </c>
      <c r="U32" s="397">
        <v>71133.747180999999</v>
      </c>
      <c r="V32" s="398">
        <v>57385.409046000001</v>
      </c>
    </row>
    <row r="33" spans="1:22" ht="13.5" thickBot="1" x14ac:dyDescent="0.25">
      <c r="A33" s="267"/>
      <c r="B33" s="126" t="s">
        <v>537</v>
      </c>
      <c r="C33" s="347">
        <v>275</v>
      </c>
      <c r="D33" s="348">
        <v>775</v>
      </c>
      <c r="E33" s="391">
        <v>914</v>
      </c>
      <c r="F33" s="392">
        <v>20943.465612</v>
      </c>
      <c r="G33" s="393">
        <v>14651.013031</v>
      </c>
      <c r="H33" s="351">
        <v>207</v>
      </c>
      <c r="I33" s="348">
        <v>436</v>
      </c>
      <c r="J33" s="391">
        <v>479</v>
      </c>
      <c r="K33" s="392">
        <v>9098.9988069999999</v>
      </c>
      <c r="L33" s="393">
        <v>6627.1792509999996</v>
      </c>
      <c r="M33" s="351">
        <v>14</v>
      </c>
      <c r="N33" s="348">
        <v>26</v>
      </c>
      <c r="O33" s="391">
        <v>36</v>
      </c>
      <c r="P33" s="392">
        <v>7804.057331</v>
      </c>
      <c r="Q33" s="393">
        <v>4403.0771100000002</v>
      </c>
      <c r="R33" s="394">
        <v>496</v>
      </c>
      <c r="S33" s="395">
        <v>1237</v>
      </c>
      <c r="T33" s="396">
        <v>1429</v>
      </c>
      <c r="U33" s="397">
        <v>37846.52175</v>
      </c>
      <c r="V33" s="398">
        <v>25681.269391999998</v>
      </c>
    </row>
    <row r="34" spans="1:22" ht="13.5" thickBot="1" x14ac:dyDescent="0.25">
      <c r="A34" s="267"/>
      <c r="B34" s="126" t="s">
        <v>226</v>
      </c>
      <c r="C34" s="347">
        <v>402</v>
      </c>
      <c r="D34" s="348">
        <v>2033</v>
      </c>
      <c r="E34" s="391">
        <v>2398</v>
      </c>
      <c r="F34" s="392">
        <v>34137.040179000003</v>
      </c>
      <c r="G34" s="393">
        <v>24764.193569999999</v>
      </c>
      <c r="H34" s="351">
        <v>261</v>
      </c>
      <c r="I34" s="348">
        <v>940</v>
      </c>
      <c r="J34" s="391">
        <v>1111</v>
      </c>
      <c r="K34" s="392">
        <v>15408.106368000001</v>
      </c>
      <c r="L34" s="393">
        <v>11322.910797</v>
      </c>
      <c r="M34" s="351">
        <v>23</v>
      </c>
      <c r="N34" s="348">
        <v>51</v>
      </c>
      <c r="O34" s="391">
        <v>72</v>
      </c>
      <c r="P34" s="392">
        <v>17735.807054000001</v>
      </c>
      <c r="Q34" s="393">
        <v>9370.3297770000008</v>
      </c>
      <c r="R34" s="394">
        <v>686</v>
      </c>
      <c r="S34" s="395">
        <v>3024</v>
      </c>
      <c r="T34" s="396">
        <v>3581</v>
      </c>
      <c r="U34" s="397">
        <v>67280.953601000001</v>
      </c>
      <c r="V34" s="398">
        <v>45457.434143999999</v>
      </c>
    </row>
    <row r="35" spans="1:22" ht="34.5" thickBot="1" x14ac:dyDescent="0.25">
      <c r="A35" s="267"/>
      <c r="B35" s="428" t="s">
        <v>1684</v>
      </c>
      <c r="C35" s="347">
        <v>54</v>
      </c>
      <c r="D35" s="348">
        <v>114</v>
      </c>
      <c r="E35" s="391">
        <v>118</v>
      </c>
      <c r="F35" s="392">
        <v>2479.0311790000001</v>
      </c>
      <c r="G35" s="393">
        <v>1933.24494</v>
      </c>
      <c r="H35" s="351">
        <v>12</v>
      </c>
      <c r="I35" s="348">
        <v>16</v>
      </c>
      <c r="J35" s="391">
        <v>16</v>
      </c>
      <c r="K35" s="392">
        <v>396.36186099999998</v>
      </c>
      <c r="L35" s="393">
        <v>325.98948799999999</v>
      </c>
      <c r="M35" s="351">
        <v>0</v>
      </c>
      <c r="N35" s="348">
        <v>2</v>
      </c>
      <c r="O35" s="391">
        <v>2</v>
      </c>
      <c r="P35" s="392">
        <v>171.705727</v>
      </c>
      <c r="Q35" s="393">
        <v>103.023436</v>
      </c>
      <c r="R35" s="394">
        <v>66</v>
      </c>
      <c r="S35" s="395">
        <v>132</v>
      </c>
      <c r="T35" s="396">
        <v>136</v>
      </c>
      <c r="U35" s="397">
        <v>3047.098767</v>
      </c>
      <c r="V35" s="398">
        <v>2362.2578640000002</v>
      </c>
    </row>
    <row r="36" spans="1:22" ht="13.5" thickBot="1" x14ac:dyDescent="0.25">
      <c r="A36" s="267"/>
      <c r="B36" s="126" t="s">
        <v>554</v>
      </c>
      <c r="C36" s="347">
        <v>2374</v>
      </c>
      <c r="D36" s="348">
        <v>9844</v>
      </c>
      <c r="E36" s="391">
        <v>10989</v>
      </c>
      <c r="F36" s="392">
        <v>189107.20783500001</v>
      </c>
      <c r="G36" s="393">
        <v>141563.6292655</v>
      </c>
      <c r="H36" s="351">
        <v>1908</v>
      </c>
      <c r="I36" s="348">
        <v>6051</v>
      </c>
      <c r="J36" s="391">
        <v>6675</v>
      </c>
      <c r="K36" s="392">
        <v>102791.97513799999</v>
      </c>
      <c r="L36" s="393">
        <v>80080.058157000007</v>
      </c>
      <c r="M36" s="351">
        <v>112</v>
      </c>
      <c r="N36" s="348">
        <v>228</v>
      </c>
      <c r="O36" s="391">
        <v>346</v>
      </c>
      <c r="P36" s="392">
        <v>50865.966251999998</v>
      </c>
      <c r="Q36" s="393">
        <v>27874.300583</v>
      </c>
      <c r="R36" s="394">
        <v>4394</v>
      </c>
      <c r="S36" s="395">
        <v>16123</v>
      </c>
      <c r="T36" s="396">
        <v>18010</v>
      </c>
      <c r="U36" s="397">
        <v>342765.149225</v>
      </c>
      <c r="V36" s="398">
        <v>249517.9880055</v>
      </c>
    </row>
    <row r="37" spans="1:22" ht="13.5" thickBot="1" x14ac:dyDescent="0.25">
      <c r="A37" s="267"/>
      <c r="B37" s="126" t="s">
        <v>269</v>
      </c>
      <c r="C37" s="347">
        <v>1436</v>
      </c>
      <c r="D37" s="348">
        <v>3796</v>
      </c>
      <c r="E37" s="391">
        <v>4032</v>
      </c>
      <c r="F37" s="392">
        <v>85753.347188999993</v>
      </c>
      <c r="G37" s="393">
        <v>63720.130075000001</v>
      </c>
      <c r="H37" s="351">
        <v>913</v>
      </c>
      <c r="I37" s="348">
        <v>2132</v>
      </c>
      <c r="J37" s="391">
        <v>2264</v>
      </c>
      <c r="K37" s="392">
        <v>43860.653953000001</v>
      </c>
      <c r="L37" s="393">
        <v>33575.214375000003</v>
      </c>
      <c r="M37" s="351">
        <v>25</v>
      </c>
      <c r="N37" s="348">
        <v>49</v>
      </c>
      <c r="O37" s="391">
        <v>63</v>
      </c>
      <c r="P37" s="392">
        <v>11022.535292</v>
      </c>
      <c r="Q37" s="393">
        <v>6182.226318</v>
      </c>
      <c r="R37" s="394">
        <v>2374</v>
      </c>
      <c r="S37" s="395">
        <v>5977</v>
      </c>
      <c r="T37" s="396">
        <v>6359</v>
      </c>
      <c r="U37" s="397">
        <v>140636.53643400001</v>
      </c>
      <c r="V37" s="398">
        <v>103477.57076800001</v>
      </c>
    </row>
    <row r="38" spans="1:22" ht="13.5" thickBot="1" x14ac:dyDescent="0.25">
      <c r="A38" s="267"/>
      <c r="B38" s="126" t="s">
        <v>632</v>
      </c>
      <c r="C38" s="347">
        <v>2305</v>
      </c>
      <c r="D38" s="348">
        <v>9146</v>
      </c>
      <c r="E38" s="391">
        <v>10167</v>
      </c>
      <c r="F38" s="392">
        <v>183529.87282600001</v>
      </c>
      <c r="G38" s="393">
        <v>131993.876907</v>
      </c>
      <c r="H38" s="351">
        <v>1771</v>
      </c>
      <c r="I38" s="348">
        <v>5767</v>
      </c>
      <c r="J38" s="391">
        <v>6296</v>
      </c>
      <c r="K38" s="392">
        <v>93687.375602</v>
      </c>
      <c r="L38" s="393">
        <v>71225.766268000007</v>
      </c>
      <c r="M38" s="351">
        <v>39</v>
      </c>
      <c r="N38" s="348">
        <v>93</v>
      </c>
      <c r="O38" s="391">
        <v>123</v>
      </c>
      <c r="P38" s="392">
        <v>19399.648768999999</v>
      </c>
      <c r="Q38" s="393">
        <v>10549.989589000001</v>
      </c>
      <c r="R38" s="394">
        <v>4115</v>
      </c>
      <c r="S38" s="395">
        <v>15006</v>
      </c>
      <c r="T38" s="396">
        <v>16586</v>
      </c>
      <c r="U38" s="397">
        <v>296616.89719699998</v>
      </c>
      <c r="V38" s="398">
        <v>213769.63276400001</v>
      </c>
    </row>
    <row r="39" spans="1:22" ht="13.5" thickBot="1" x14ac:dyDescent="0.25">
      <c r="A39" s="267"/>
      <c r="B39" s="126" t="s">
        <v>670</v>
      </c>
      <c r="C39" s="347">
        <v>1304</v>
      </c>
      <c r="D39" s="348">
        <v>3718</v>
      </c>
      <c r="E39" s="391">
        <v>4162</v>
      </c>
      <c r="F39" s="392">
        <v>85084.671554</v>
      </c>
      <c r="G39" s="393">
        <v>62095.171767</v>
      </c>
      <c r="H39" s="351">
        <v>807</v>
      </c>
      <c r="I39" s="348">
        <v>1853</v>
      </c>
      <c r="J39" s="391">
        <v>2012</v>
      </c>
      <c r="K39" s="392">
        <v>36265.619422999996</v>
      </c>
      <c r="L39" s="393">
        <v>27701.407386999999</v>
      </c>
      <c r="M39" s="351">
        <v>124</v>
      </c>
      <c r="N39" s="348">
        <v>270</v>
      </c>
      <c r="O39" s="391">
        <v>351</v>
      </c>
      <c r="P39" s="392">
        <v>55752.213339000002</v>
      </c>
      <c r="Q39" s="393">
        <v>29676.659588999999</v>
      </c>
      <c r="R39" s="394">
        <v>2235</v>
      </c>
      <c r="S39" s="395">
        <v>5841</v>
      </c>
      <c r="T39" s="396">
        <v>6525</v>
      </c>
      <c r="U39" s="397">
        <v>177102.50431600001</v>
      </c>
      <c r="V39" s="398">
        <v>119473.23874299999</v>
      </c>
    </row>
    <row r="40" spans="1:22" ht="13.5" thickBot="1" x14ac:dyDescent="0.25">
      <c r="A40" s="267"/>
      <c r="B40" s="126" t="s">
        <v>1025</v>
      </c>
      <c r="C40" s="347">
        <v>27</v>
      </c>
      <c r="D40" s="348">
        <v>34</v>
      </c>
      <c r="E40" s="391">
        <v>35</v>
      </c>
      <c r="F40" s="392">
        <v>233.5</v>
      </c>
      <c r="G40" s="393">
        <v>186.8</v>
      </c>
      <c r="H40" s="351">
        <v>31</v>
      </c>
      <c r="I40" s="348">
        <v>43</v>
      </c>
      <c r="J40" s="391">
        <v>43</v>
      </c>
      <c r="K40" s="392">
        <v>293.39999999999998</v>
      </c>
      <c r="L40" s="393">
        <v>230.32</v>
      </c>
      <c r="M40" s="351">
        <v>0</v>
      </c>
      <c r="N40" s="348">
        <v>0</v>
      </c>
      <c r="O40" s="391">
        <v>0</v>
      </c>
      <c r="P40" s="392">
        <v>0</v>
      </c>
      <c r="Q40" s="393">
        <v>0</v>
      </c>
      <c r="R40" s="394">
        <v>58</v>
      </c>
      <c r="S40" s="395">
        <v>77</v>
      </c>
      <c r="T40" s="396">
        <v>78</v>
      </c>
      <c r="U40" s="397">
        <v>526.9</v>
      </c>
      <c r="V40" s="398">
        <v>417.12</v>
      </c>
    </row>
    <row r="41" spans="1:22" ht="13.5" thickBot="1" x14ac:dyDescent="0.25">
      <c r="A41" s="267"/>
      <c r="B41" s="126" t="s">
        <v>733</v>
      </c>
      <c r="C41" s="347">
        <v>80</v>
      </c>
      <c r="D41" s="348">
        <v>200</v>
      </c>
      <c r="E41" s="391">
        <v>205</v>
      </c>
      <c r="F41" s="392">
        <v>4226.6731449999997</v>
      </c>
      <c r="G41" s="393">
        <v>3150.5580100000002</v>
      </c>
      <c r="H41" s="351">
        <v>56</v>
      </c>
      <c r="I41" s="348">
        <v>113</v>
      </c>
      <c r="J41" s="391">
        <v>120</v>
      </c>
      <c r="K41" s="392">
        <v>3041.6435929999998</v>
      </c>
      <c r="L41" s="393">
        <v>2184.7967039999999</v>
      </c>
      <c r="M41" s="351">
        <v>2</v>
      </c>
      <c r="N41" s="348">
        <v>5</v>
      </c>
      <c r="O41" s="391">
        <v>5</v>
      </c>
      <c r="P41" s="392">
        <v>5823.555284</v>
      </c>
      <c r="Q41" s="393">
        <v>2962.277642</v>
      </c>
      <c r="R41" s="394">
        <v>138</v>
      </c>
      <c r="S41" s="395">
        <v>318</v>
      </c>
      <c r="T41" s="396">
        <v>330</v>
      </c>
      <c r="U41" s="397">
        <v>13091.872022</v>
      </c>
      <c r="V41" s="398">
        <v>8297.6323560000001</v>
      </c>
    </row>
    <row r="42" spans="1:22" ht="13.5" thickBot="1" x14ac:dyDescent="0.25">
      <c r="A42" s="271" t="s">
        <v>1001</v>
      </c>
      <c r="B42" s="272"/>
      <c r="C42" s="361">
        <v>44138</v>
      </c>
      <c r="D42" s="362">
        <v>151936</v>
      </c>
      <c r="E42" s="406">
        <v>166260</v>
      </c>
      <c r="F42" s="407">
        <v>3124242.8379890001</v>
      </c>
      <c r="G42" s="408">
        <v>2344030.0635409998</v>
      </c>
      <c r="H42" s="365">
        <v>32229</v>
      </c>
      <c r="I42" s="362">
        <v>94509</v>
      </c>
      <c r="J42" s="406">
        <v>101733</v>
      </c>
      <c r="K42" s="407">
        <v>1638744.8164919999</v>
      </c>
      <c r="L42" s="408">
        <v>1286322.8120790001</v>
      </c>
      <c r="M42" s="365">
        <v>1613</v>
      </c>
      <c r="N42" s="362">
        <v>3153</v>
      </c>
      <c r="O42" s="406">
        <v>4261</v>
      </c>
      <c r="P42" s="407">
        <v>803046.37826000003</v>
      </c>
      <c r="Q42" s="408">
        <v>426904.41029000003</v>
      </c>
      <c r="R42" s="365">
        <v>77980</v>
      </c>
      <c r="S42" s="362">
        <v>249598</v>
      </c>
      <c r="T42" s="406">
        <v>272254</v>
      </c>
      <c r="U42" s="407">
        <v>5566034.0327409999</v>
      </c>
      <c r="V42" s="409">
        <v>4057257.2859100001</v>
      </c>
    </row>
    <row r="43" spans="1:22" x14ac:dyDescent="0.2">
      <c r="A43" s="367" t="s">
        <v>1691</v>
      </c>
      <c r="B43" s="368"/>
      <c r="C43" s="368"/>
      <c r="D43" s="368"/>
      <c r="E43" s="368"/>
      <c r="F43" s="368"/>
      <c r="G43" s="368"/>
      <c r="H43" s="368"/>
      <c r="I43" s="368"/>
      <c r="J43" s="429"/>
    </row>
    <row r="44" spans="1:22" x14ac:dyDescent="0.2">
      <c r="U44" s="504"/>
      <c r="V44" s="504"/>
    </row>
  </sheetData>
  <mergeCells count="14">
    <mergeCell ref="M6:Q6"/>
    <mergeCell ref="A8:A41"/>
    <mergeCell ref="A42:B42"/>
    <mergeCell ref="A43:I43"/>
    <mergeCell ref="A1:B4"/>
    <mergeCell ref="C1:V1"/>
    <mergeCell ref="C2:V2"/>
    <mergeCell ref="C3:V3"/>
    <mergeCell ref="C4:V4"/>
    <mergeCell ref="A5:B7"/>
    <mergeCell ref="C5:Q5"/>
    <mergeCell ref="R5:V6"/>
    <mergeCell ref="C6:G6"/>
    <mergeCell ref="H6:L6"/>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0B5AE-D041-41E9-9090-5337ABE3F928}">
  <dimension ref="A1:Q38"/>
  <sheetViews>
    <sheetView topLeftCell="A2" workbookViewId="0">
      <selection activeCell="Q37" sqref="Q37"/>
    </sheetView>
  </sheetViews>
  <sheetFormatPr baseColWidth="10" defaultRowHeight="12.75" x14ac:dyDescent="0.2"/>
  <cols>
    <col min="1" max="1" width="15.5" style="110" bestFit="1" customWidth="1"/>
    <col min="2" max="2" width="6.125" style="110" bestFit="1" customWidth="1"/>
    <col min="3" max="3" width="9.875" style="110" bestFit="1" customWidth="1"/>
    <col min="4" max="4" width="8.75" style="110" bestFit="1" customWidth="1"/>
    <col min="5" max="5" width="9" style="110" bestFit="1" customWidth="1"/>
    <col min="6" max="6" width="6.125" style="110" bestFit="1" customWidth="1"/>
    <col min="7" max="7" width="9.875" style="110" bestFit="1" customWidth="1"/>
    <col min="8" max="8" width="8.75" style="110" bestFit="1" customWidth="1"/>
    <col min="9" max="9" width="9" style="110" bestFit="1" customWidth="1"/>
    <col min="10" max="10" width="6.125" style="110" bestFit="1" customWidth="1"/>
    <col min="11" max="11" width="9.875" style="110" bestFit="1" customWidth="1"/>
    <col min="12" max="12" width="8.75" style="110" bestFit="1" customWidth="1"/>
    <col min="13" max="13" width="9" style="110" bestFit="1" customWidth="1"/>
    <col min="14" max="14" width="6.125" style="110" bestFit="1" customWidth="1"/>
    <col min="15" max="15" width="9.875" style="110" bestFit="1" customWidth="1"/>
    <col min="16" max="16" width="8.75" style="110" bestFit="1" customWidth="1"/>
    <col min="17" max="17" width="9" style="110" bestFit="1" customWidth="1"/>
    <col min="18" max="16384" width="11" style="110"/>
  </cols>
  <sheetData>
    <row r="1" spans="1:17" ht="20.25" x14ac:dyDescent="0.2">
      <c r="A1" s="371"/>
      <c r="B1" s="372" t="s">
        <v>1692</v>
      </c>
      <c r="C1" s="373"/>
      <c r="D1" s="373"/>
      <c r="E1" s="373"/>
      <c r="F1" s="373"/>
      <c r="G1" s="373"/>
      <c r="H1" s="373"/>
      <c r="I1" s="373"/>
      <c r="J1" s="373"/>
      <c r="K1" s="373"/>
      <c r="L1" s="373"/>
      <c r="M1" s="373"/>
      <c r="N1" s="373"/>
      <c r="O1" s="373"/>
      <c r="P1" s="373"/>
      <c r="Q1" s="374"/>
    </row>
    <row r="2" spans="1:17" ht="20.25" x14ac:dyDescent="0.2">
      <c r="A2" s="375"/>
      <c r="B2" s="372" t="s">
        <v>1675</v>
      </c>
      <c r="C2" s="373"/>
      <c r="D2" s="373"/>
      <c r="E2" s="373"/>
      <c r="F2" s="373"/>
      <c r="G2" s="373"/>
      <c r="H2" s="373"/>
      <c r="I2" s="373"/>
      <c r="J2" s="373"/>
      <c r="K2" s="373"/>
      <c r="L2" s="373"/>
      <c r="M2" s="373"/>
      <c r="N2" s="373"/>
      <c r="O2" s="373"/>
      <c r="P2" s="373"/>
      <c r="Q2" s="374"/>
    </row>
    <row r="3" spans="1:17" ht="18" x14ac:dyDescent="0.2">
      <c r="A3" s="375"/>
      <c r="B3" s="376" t="s">
        <v>1019</v>
      </c>
      <c r="C3" s="377"/>
      <c r="D3" s="377"/>
      <c r="E3" s="377"/>
      <c r="F3" s="377"/>
      <c r="G3" s="377"/>
      <c r="H3" s="377"/>
      <c r="I3" s="377"/>
      <c r="J3" s="377"/>
      <c r="K3" s="377"/>
      <c r="L3" s="377"/>
      <c r="M3" s="377"/>
      <c r="N3" s="377"/>
      <c r="O3" s="377"/>
      <c r="P3" s="377"/>
      <c r="Q3" s="378"/>
    </row>
    <row r="4" spans="1:17" ht="13.5" thickBot="1" x14ac:dyDescent="0.25">
      <c r="A4" s="375"/>
      <c r="B4" s="430" t="s">
        <v>1663</v>
      </c>
      <c r="C4" s="431"/>
      <c r="D4" s="431"/>
      <c r="E4" s="431"/>
      <c r="F4" s="431"/>
      <c r="G4" s="431"/>
      <c r="H4" s="431"/>
      <c r="I4" s="431"/>
      <c r="J4" s="431"/>
      <c r="K4" s="431"/>
      <c r="L4" s="431"/>
      <c r="M4" s="431"/>
      <c r="N4" s="431"/>
      <c r="O4" s="431"/>
      <c r="P4" s="431"/>
      <c r="Q4" s="432"/>
    </row>
    <row r="5" spans="1:17" x14ac:dyDescent="0.2">
      <c r="A5" s="433" t="s">
        <v>1676</v>
      </c>
      <c r="B5" s="331" t="s">
        <v>1693</v>
      </c>
      <c r="C5" s="332"/>
      <c r="D5" s="332"/>
      <c r="E5" s="332"/>
      <c r="F5" s="332"/>
      <c r="G5" s="332"/>
      <c r="H5" s="332"/>
      <c r="I5" s="332"/>
      <c r="J5" s="332"/>
      <c r="K5" s="332"/>
      <c r="L5" s="332"/>
      <c r="M5" s="434"/>
      <c r="N5" s="435" t="s">
        <v>1694</v>
      </c>
      <c r="O5" s="385"/>
      <c r="P5" s="385"/>
      <c r="Q5" s="386"/>
    </row>
    <row r="6" spans="1:17" x14ac:dyDescent="0.2">
      <c r="A6" s="334"/>
      <c r="B6" s="335" t="s">
        <v>1011</v>
      </c>
      <c r="C6" s="336"/>
      <c r="D6" s="336"/>
      <c r="E6" s="336"/>
      <c r="F6" s="337" t="s">
        <v>1010</v>
      </c>
      <c r="G6" s="336"/>
      <c r="H6" s="336"/>
      <c r="I6" s="336"/>
      <c r="J6" s="337" t="s">
        <v>1666</v>
      </c>
      <c r="K6" s="336"/>
      <c r="L6" s="336"/>
      <c r="M6" s="436"/>
      <c r="N6" s="437"/>
      <c r="O6" s="418"/>
      <c r="P6" s="418"/>
      <c r="Q6" s="419"/>
    </row>
    <row r="7" spans="1:17" ht="13.5" thickBot="1" x14ac:dyDescent="0.25">
      <c r="A7" s="341"/>
      <c r="B7" s="438" t="s">
        <v>1695</v>
      </c>
      <c r="C7" s="439" t="s">
        <v>1696</v>
      </c>
      <c r="D7" s="439" t="s">
        <v>1129</v>
      </c>
      <c r="E7" s="439" t="s">
        <v>1697</v>
      </c>
      <c r="F7" s="440" t="s">
        <v>1695</v>
      </c>
      <c r="G7" s="439" t="s">
        <v>1696</v>
      </c>
      <c r="H7" s="439" t="s">
        <v>1129</v>
      </c>
      <c r="I7" s="439" t="s">
        <v>1697</v>
      </c>
      <c r="J7" s="440" t="s">
        <v>1695</v>
      </c>
      <c r="K7" s="439" t="s">
        <v>1696</v>
      </c>
      <c r="L7" s="439" t="s">
        <v>1129</v>
      </c>
      <c r="M7" s="441" t="s">
        <v>1697</v>
      </c>
      <c r="N7" s="438" t="s">
        <v>1695</v>
      </c>
      <c r="O7" s="439" t="s">
        <v>1696</v>
      </c>
      <c r="P7" s="439" t="s">
        <v>1129</v>
      </c>
      <c r="Q7" s="442" t="s">
        <v>1697</v>
      </c>
    </row>
    <row r="8" spans="1:17" ht="13.5" thickBot="1" x14ac:dyDescent="0.25">
      <c r="A8" s="346" t="s">
        <v>24</v>
      </c>
      <c r="B8" s="443">
        <v>567</v>
      </c>
      <c r="C8" s="392">
        <v>14145.745720999999</v>
      </c>
      <c r="D8" s="392">
        <v>12364.201508</v>
      </c>
      <c r="E8" s="393">
        <v>3714.7467529999999</v>
      </c>
      <c r="F8" s="444">
        <v>167</v>
      </c>
      <c r="G8" s="392">
        <v>5053.9399279999998</v>
      </c>
      <c r="H8" s="392">
        <v>3896.9471199999998</v>
      </c>
      <c r="I8" s="393">
        <v>1439.9278879999999</v>
      </c>
      <c r="J8" s="444">
        <v>8</v>
      </c>
      <c r="K8" s="392">
        <v>699.85836800000004</v>
      </c>
      <c r="L8" s="392">
        <v>483.911067</v>
      </c>
      <c r="M8" s="445">
        <v>162.95571799999999</v>
      </c>
      <c r="N8" s="446">
        <v>742</v>
      </c>
      <c r="O8" s="397">
        <v>19899.544017</v>
      </c>
      <c r="P8" s="397">
        <v>16745.059695</v>
      </c>
      <c r="Q8" s="398">
        <v>5317.6303589999998</v>
      </c>
    </row>
    <row r="9" spans="1:17" ht="13.5" thickBot="1" x14ac:dyDescent="0.25">
      <c r="A9" s="346" t="s">
        <v>697</v>
      </c>
      <c r="B9" s="443">
        <v>32</v>
      </c>
      <c r="C9" s="392">
        <v>1817.40771</v>
      </c>
      <c r="D9" s="392">
        <v>1459.001197</v>
      </c>
      <c r="E9" s="393">
        <v>415.60591199999999</v>
      </c>
      <c r="F9" s="444">
        <v>16</v>
      </c>
      <c r="G9" s="392">
        <v>385.5</v>
      </c>
      <c r="H9" s="392">
        <v>385.5</v>
      </c>
      <c r="I9" s="393">
        <v>90.677790999999999</v>
      </c>
      <c r="J9" s="444">
        <v>1</v>
      </c>
      <c r="K9" s="392">
        <v>250</v>
      </c>
      <c r="L9" s="392">
        <v>200</v>
      </c>
      <c r="M9" s="445">
        <v>33.478650999999999</v>
      </c>
      <c r="N9" s="446">
        <v>49</v>
      </c>
      <c r="O9" s="397">
        <v>2452.90771</v>
      </c>
      <c r="P9" s="397">
        <v>2044.501197</v>
      </c>
      <c r="Q9" s="398">
        <v>539.76235399999996</v>
      </c>
    </row>
    <row r="10" spans="1:17" ht="13.5" thickBot="1" x14ac:dyDescent="0.25">
      <c r="A10" s="346" t="s">
        <v>92</v>
      </c>
      <c r="B10" s="443">
        <v>8</v>
      </c>
      <c r="C10" s="392">
        <v>1887.4649999999999</v>
      </c>
      <c r="D10" s="392">
        <v>784</v>
      </c>
      <c r="E10" s="393">
        <v>460.58852400000001</v>
      </c>
      <c r="F10" s="444">
        <v>3</v>
      </c>
      <c r="G10" s="392">
        <v>819</v>
      </c>
      <c r="H10" s="392">
        <v>519</v>
      </c>
      <c r="I10" s="393">
        <v>102.3751</v>
      </c>
      <c r="J10" s="444">
        <v>1</v>
      </c>
      <c r="K10" s="392">
        <v>199.37164799999999</v>
      </c>
      <c r="L10" s="392">
        <v>199.37164799999999</v>
      </c>
      <c r="M10" s="445">
        <v>17.445018999999998</v>
      </c>
      <c r="N10" s="446">
        <v>12</v>
      </c>
      <c r="O10" s="397">
        <v>2905.836648</v>
      </c>
      <c r="P10" s="397">
        <v>1502.3716480000001</v>
      </c>
      <c r="Q10" s="398">
        <v>580.40864299999998</v>
      </c>
    </row>
    <row r="11" spans="1:17" ht="13.5" thickBot="1" x14ac:dyDescent="0.25">
      <c r="A11" s="346" t="s">
        <v>104</v>
      </c>
      <c r="B11" s="443">
        <v>3</v>
      </c>
      <c r="C11" s="392">
        <v>232.145737</v>
      </c>
      <c r="D11" s="392">
        <v>232.14570000000001</v>
      </c>
      <c r="E11" s="393">
        <v>62.857976999999998</v>
      </c>
      <c r="F11" s="447" t="s">
        <v>1671</v>
      </c>
      <c r="G11" s="357"/>
      <c r="H11" s="357"/>
      <c r="I11" s="400"/>
      <c r="J11" s="447" t="s">
        <v>1671</v>
      </c>
      <c r="K11" s="357"/>
      <c r="L11" s="357"/>
      <c r="M11" s="448"/>
      <c r="N11" s="446">
        <v>3</v>
      </c>
      <c r="O11" s="397">
        <v>232.145737</v>
      </c>
      <c r="P11" s="397">
        <v>232.14570000000001</v>
      </c>
      <c r="Q11" s="398">
        <v>62.857976999999998</v>
      </c>
    </row>
    <row r="12" spans="1:17" ht="13.5" thickBot="1" x14ac:dyDescent="0.25">
      <c r="A12" s="346" t="s">
        <v>105</v>
      </c>
      <c r="B12" s="443">
        <v>22</v>
      </c>
      <c r="C12" s="392">
        <v>2457.020137</v>
      </c>
      <c r="D12" s="392">
        <v>1587.6708000000001</v>
      </c>
      <c r="E12" s="393">
        <v>455.56336099999999</v>
      </c>
      <c r="F12" s="444">
        <v>14</v>
      </c>
      <c r="G12" s="392">
        <v>216.42</v>
      </c>
      <c r="H12" s="392">
        <v>207.24</v>
      </c>
      <c r="I12" s="393">
        <v>72.618695000000002</v>
      </c>
      <c r="J12" s="444">
        <v>1</v>
      </c>
      <c r="K12" s="392">
        <v>277.62524400000001</v>
      </c>
      <c r="L12" s="392">
        <v>222.10019500000001</v>
      </c>
      <c r="M12" s="445">
        <v>55.525049000000003</v>
      </c>
      <c r="N12" s="446">
        <v>37</v>
      </c>
      <c r="O12" s="397">
        <v>2951.0653809999999</v>
      </c>
      <c r="P12" s="397">
        <v>2017.0109950000001</v>
      </c>
      <c r="Q12" s="398">
        <v>583.70710499999996</v>
      </c>
    </row>
    <row r="13" spans="1:17" ht="13.5" thickBot="1" x14ac:dyDescent="0.25">
      <c r="A13" s="346" t="s">
        <v>137</v>
      </c>
      <c r="B13" s="443">
        <v>336</v>
      </c>
      <c r="C13" s="392">
        <v>9462.6146399999998</v>
      </c>
      <c r="D13" s="392">
        <v>8331.1173999999992</v>
      </c>
      <c r="E13" s="393">
        <v>2735.455093</v>
      </c>
      <c r="F13" s="444">
        <v>206</v>
      </c>
      <c r="G13" s="392">
        <v>3690.4066320000002</v>
      </c>
      <c r="H13" s="392">
        <v>3512.5403999999999</v>
      </c>
      <c r="I13" s="393">
        <v>1299.695391</v>
      </c>
      <c r="J13" s="444">
        <v>3</v>
      </c>
      <c r="K13" s="392">
        <v>424.17500000000001</v>
      </c>
      <c r="L13" s="392">
        <v>305</v>
      </c>
      <c r="M13" s="445">
        <v>90.55</v>
      </c>
      <c r="N13" s="446">
        <v>545</v>
      </c>
      <c r="O13" s="397">
        <v>13577.196271999999</v>
      </c>
      <c r="P13" s="397">
        <v>12148.657800000001</v>
      </c>
      <c r="Q13" s="398">
        <v>4125.700484</v>
      </c>
    </row>
    <row r="14" spans="1:17" ht="13.5" thickBot="1" x14ac:dyDescent="0.25">
      <c r="A14" s="346" t="s">
        <v>145</v>
      </c>
      <c r="B14" s="443">
        <v>657</v>
      </c>
      <c r="C14" s="392">
        <v>7200.2425990000002</v>
      </c>
      <c r="D14" s="392">
        <v>5727.3625000000002</v>
      </c>
      <c r="E14" s="393">
        <v>1999.865503</v>
      </c>
      <c r="F14" s="444">
        <v>215</v>
      </c>
      <c r="G14" s="392">
        <v>2110.3893520000001</v>
      </c>
      <c r="H14" s="392">
        <v>1749.5546999999999</v>
      </c>
      <c r="I14" s="393">
        <v>628.15418999999997</v>
      </c>
      <c r="J14" s="444">
        <v>2</v>
      </c>
      <c r="K14" s="392">
        <v>575.09322199999997</v>
      </c>
      <c r="L14" s="392">
        <v>473.60322200000002</v>
      </c>
      <c r="M14" s="445">
        <v>143.77324999999999</v>
      </c>
      <c r="N14" s="446">
        <v>874</v>
      </c>
      <c r="O14" s="397">
        <v>9885.7251730000007</v>
      </c>
      <c r="P14" s="397">
        <v>7950.5204219999996</v>
      </c>
      <c r="Q14" s="398">
        <v>2771.7929429999999</v>
      </c>
    </row>
    <row r="15" spans="1:17" ht="13.5" thickBot="1" x14ac:dyDescent="0.25">
      <c r="A15" s="346" t="s">
        <v>232</v>
      </c>
      <c r="B15" s="443">
        <v>76</v>
      </c>
      <c r="C15" s="392">
        <v>2148.1010000000001</v>
      </c>
      <c r="D15" s="392">
        <v>2051.5450000000001</v>
      </c>
      <c r="E15" s="393">
        <v>675.19659100000001</v>
      </c>
      <c r="F15" s="444">
        <v>25</v>
      </c>
      <c r="G15" s="392">
        <v>496.05599999999998</v>
      </c>
      <c r="H15" s="392">
        <v>484.5</v>
      </c>
      <c r="I15" s="393">
        <v>185.96575100000001</v>
      </c>
      <c r="J15" s="447" t="s">
        <v>1671</v>
      </c>
      <c r="K15" s="357"/>
      <c r="L15" s="357"/>
      <c r="M15" s="448"/>
      <c r="N15" s="446">
        <v>101</v>
      </c>
      <c r="O15" s="397">
        <v>2644.1570000000002</v>
      </c>
      <c r="P15" s="397">
        <v>2536.0450000000001</v>
      </c>
      <c r="Q15" s="398">
        <v>861.16234199999997</v>
      </c>
    </row>
    <row r="16" spans="1:17" ht="13.5" thickBot="1" x14ac:dyDescent="0.25">
      <c r="A16" s="346" t="s">
        <v>704</v>
      </c>
      <c r="B16" s="443">
        <v>65</v>
      </c>
      <c r="C16" s="392">
        <v>5458.0175200000003</v>
      </c>
      <c r="D16" s="392">
        <v>4378.7151999999996</v>
      </c>
      <c r="E16" s="393">
        <v>957.320787</v>
      </c>
      <c r="F16" s="444">
        <v>25</v>
      </c>
      <c r="G16" s="392">
        <v>1075.8416</v>
      </c>
      <c r="H16" s="392">
        <v>877.22559999999999</v>
      </c>
      <c r="I16" s="393">
        <v>203.18319700000001</v>
      </c>
      <c r="J16" s="444">
        <v>5</v>
      </c>
      <c r="K16" s="392">
        <v>873.44899999999996</v>
      </c>
      <c r="L16" s="392">
        <v>663.03909999999996</v>
      </c>
      <c r="M16" s="445">
        <v>112.276689</v>
      </c>
      <c r="N16" s="446">
        <v>95</v>
      </c>
      <c r="O16" s="397">
        <v>7407.3081199999997</v>
      </c>
      <c r="P16" s="397">
        <v>5918.9799000000003</v>
      </c>
      <c r="Q16" s="398">
        <v>1272.780673</v>
      </c>
    </row>
    <row r="17" spans="1:17" ht="13.5" thickBot="1" x14ac:dyDescent="0.25">
      <c r="A17" s="346" t="s">
        <v>242</v>
      </c>
      <c r="B17" s="443">
        <v>659</v>
      </c>
      <c r="C17" s="392">
        <v>7374.1332249999996</v>
      </c>
      <c r="D17" s="392">
        <v>7093.5959000000003</v>
      </c>
      <c r="E17" s="393">
        <v>2161.251475</v>
      </c>
      <c r="F17" s="444">
        <v>405</v>
      </c>
      <c r="G17" s="392">
        <v>4228.1239960000003</v>
      </c>
      <c r="H17" s="392">
        <v>4096.6345000000001</v>
      </c>
      <c r="I17" s="393">
        <v>1271.0115860000001</v>
      </c>
      <c r="J17" s="447" t="s">
        <v>1671</v>
      </c>
      <c r="K17" s="357"/>
      <c r="L17" s="357"/>
      <c r="M17" s="448"/>
      <c r="N17" s="446">
        <v>1064</v>
      </c>
      <c r="O17" s="397">
        <v>11602.257221</v>
      </c>
      <c r="P17" s="397">
        <v>11190.2304</v>
      </c>
      <c r="Q17" s="398">
        <v>3432.2630610000001</v>
      </c>
    </row>
    <row r="18" spans="1:17" ht="13.5" thickBot="1" x14ac:dyDescent="0.25">
      <c r="A18" s="346" t="s">
        <v>274</v>
      </c>
      <c r="B18" s="443">
        <v>59</v>
      </c>
      <c r="C18" s="392">
        <v>2867.8792010000002</v>
      </c>
      <c r="D18" s="392">
        <v>1905.7814000000001</v>
      </c>
      <c r="E18" s="393">
        <v>592.85877500000004</v>
      </c>
      <c r="F18" s="444">
        <v>28</v>
      </c>
      <c r="G18" s="392">
        <v>1466.2619999999999</v>
      </c>
      <c r="H18" s="392">
        <v>1025.2560000000001</v>
      </c>
      <c r="I18" s="393">
        <v>386.79759000000001</v>
      </c>
      <c r="J18" s="444">
        <v>3</v>
      </c>
      <c r="K18" s="392">
        <v>2472.5839999999998</v>
      </c>
      <c r="L18" s="392">
        <v>770</v>
      </c>
      <c r="M18" s="445">
        <v>433.42215199999998</v>
      </c>
      <c r="N18" s="446">
        <v>90</v>
      </c>
      <c r="O18" s="397">
        <v>6806.7252010000002</v>
      </c>
      <c r="P18" s="397">
        <v>3701.0374000000002</v>
      </c>
      <c r="Q18" s="398">
        <v>1413.0785169999999</v>
      </c>
    </row>
    <row r="19" spans="1:17" ht="13.5" thickBot="1" x14ac:dyDescent="0.25">
      <c r="A19" s="346" t="s">
        <v>388</v>
      </c>
      <c r="B19" s="443">
        <v>108</v>
      </c>
      <c r="C19" s="392">
        <v>1991.7443089999999</v>
      </c>
      <c r="D19" s="392">
        <v>1912.5921000000001</v>
      </c>
      <c r="E19" s="393">
        <v>561.62698599999999</v>
      </c>
      <c r="F19" s="444">
        <v>35</v>
      </c>
      <c r="G19" s="392">
        <v>456.23942699999998</v>
      </c>
      <c r="H19" s="392">
        <v>436.41919999999999</v>
      </c>
      <c r="I19" s="393">
        <v>153.51753099999999</v>
      </c>
      <c r="J19" s="447" t="s">
        <v>1671</v>
      </c>
      <c r="K19" s="357"/>
      <c r="L19" s="357"/>
      <c r="M19" s="448"/>
      <c r="N19" s="446">
        <v>143</v>
      </c>
      <c r="O19" s="397">
        <v>2447.9837360000001</v>
      </c>
      <c r="P19" s="397">
        <v>2349.0113000000001</v>
      </c>
      <c r="Q19" s="398">
        <v>715.14451699999995</v>
      </c>
    </row>
    <row r="20" spans="1:17" ht="13.5" thickBot="1" x14ac:dyDescent="0.25">
      <c r="A20" s="346" t="s">
        <v>21</v>
      </c>
      <c r="B20" s="443">
        <v>27</v>
      </c>
      <c r="C20" s="392">
        <v>4290.5250560000004</v>
      </c>
      <c r="D20" s="392">
        <v>2113.8553999999999</v>
      </c>
      <c r="E20" s="393">
        <v>1009.361489</v>
      </c>
      <c r="F20" s="444">
        <v>8</v>
      </c>
      <c r="G20" s="392">
        <v>1050.769</v>
      </c>
      <c r="H20" s="392">
        <v>439.46499999999997</v>
      </c>
      <c r="I20" s="393">
        <v>263.32005299999997</v>
      </c>
      <c r="J20" s="444">
        <v>1</v>
      </c>
      <c r="K20" s="392">
        <v>625.33500000000004</v>
      </c>
      <c r="L20" s="392">
        <v>500</v>
      </c>
      <c r="M20" s="445">
        <v>107.75875000000001</v>
      </c>
      <c r="N20" s="446">
        <v>36</v>
      </c>
      <c r="O20" s="397">
        <v>5966.6290559999998</v>
      </c>
      <c r="P20" s="397">
        <v>3053.3204000000001</v>
      </c>
      <c r="Q20" s="398">
        <v>1380.440292</v>
      </c>
    </row>
    <row r="21" spans="1:17" ht="13.5" thickBot="1" x14ac:dyDescent="0.25">
      <c r="A21" s="346" t="s">
        <v>316</v>
      </c>
      <c r="B21" s="443">
        <v>278</v>
      </c>
      <c r="C21" s="392">
        <v>6005.4454009999999</v>
      </c>
      <c r="D21" s="392">
        <v>5363.8853200000003</v>
      </c>
      <c r="E21" s="393">
        <v>1712.4542630000001</v>
      </c>
      <c r="F21" s="444">
        <v>166</v>
      </c>
      <c r="G21" s="392">
        <v>2697.0494920000001</v>
      </c>
      <c r="H21" s="392">
        <v>2624.8333400000001</v>
      </c>
      <c r="I21" s="393">
        <v>928.28161799999998</v>
      </c>
      <c r="J21" s="444">
        <v>4</v>
      </c>
      <c r="K21" s="392">
        <v>2469.896084</v>
      </c>
      <c r="L21" s="392">
        <v>704.70648000000006</v>
      </c>
      <c r="M21" s="445">
        <v>235.30517699999999</v>
      </c>
      <c r="N21" s="446">
        <v>448</v>
      </c>
      <c r="O21" s="397">
        <v>11172.390976999999</v>
      </c>
      <c r="P21" s="397">
        <v>8693.4251399999994</v>
      </c>
      <c r="Q21" s="398">
        <v>2876.0410579999998</v>
      </c>
    </row>
    <row r="22" spans="1:17" ht="13.5" thickBot="1" x14ac:dyDescent="0.25">
      <c r="A22" s="346" t="s">
        <v>730</v>
      </c>
      <c r="B22" s="443">
        <v>2</v>
      </c>
      <c r="C22" s="392">
        <v>35</v>
      </c>
      <c r="D22" s="392">
        <v>35</v>
      </c>
      <c r="E22" s="393">
        <v>14</v>
      </c>
      <c r="F22" s="447" t="s">
        <v>1671</v>
      </c>
      <c r="G22" s="357"/>
      <c r="H22" s="357"/>
      <c r="I22" s="400"/>
      <c r="J22" s="447" t="s">
        <v>1671</v>
      </c>
      <c r="K22" s="357"/>
      <c r="L22" s="357"/>
      <c r="M22" s="448"/>
      <c r="N22" s="446">
        <v>2</v>
      </c>
      <c r="O22" s="397">
        <v>35</v>
      </c>
      <c r="P22" s="397">
        <v>35</v>
      </c>
      <c r="Q22" s="398">
        <v>14</v>
      </c>
    </row>
    <row r="23" spans="1:17" ht="13.5" thickBot="1" x14ac:dyDescent="0.25">
      <c r="A23" s="346" t="s">
        <v>399</v>
      </c>
      <c r="B23" s="443">
        <v>785</v>
      </c>
      <c r="C23" s="392">
        <v>12236.683689</v>
      </c>
      <c r="D23" s="392">
        <v>11764.077499999999</v>
      </c>
      <c r="E23" s="393">
        <v>3896.831017</v>
      </c>
      <c r="F23" s="444">
        <v>352</v>
      </c>
      <c r="G23" s="392">
        <v>4969.146385</v>
      </c>
      <c r="H23" s="392">
        <v>4826.6435350000002</v>
      </c>
      <c r="I23" s="393">
        <v>1645.745138</v>
      </c>
      <c r="J23" s="444">
        <v>2</v>
      </c>
      <c r="K23" s="392">
        <v>495</v>
      </c>
      <c r="L23" s="392">
        <v>495</v>
      </c>
      <c r="M23" s="445">
        <v>123.75</v>
      </c>
      <c r="N23" s="446">
        <v>1139</v>
      </c>
      <c r="O23" s="397">
        <v>17700.830074000001</v>
      </c>
      <c r="P23" s="397">
        <v>17085.721034999999</v>
      </c>
      <c r="Q23" s="398">
        <v>5666.3261549999997</v>
      </c>
    </row>
    <row r="24" spans="1:17" ht="13.5" thickBot="1" x14ac:dyDescent="0.25">
      <c r="A24" s="346" t="s">
        <v>430</v>
      </c>
      <c r="B24" s="443">
        <v>10</v>
      </c>
      <c r="C24" s="392">
        <v>195.12601799999999</v>
      </c>
      <c r="D24" s="392">
        <v>195.126</v>
      </c>
      <c r="E24" s="393">
        <v>62.986283999999998</v>
      </c>
      <c r="F24" s="444">
        <v>2</v>
      </c>
      <c r="G24" s="392">
        <v>38.799999999999997</v>
      </c>
      <c r="H24" s="392">
        <v>38.799999999999997</v>
      </c>
      <c r="I24" s="393">
        <v>10.349152</v>
      </c>
      <c r="J24" s="447" t="s">
        <v>1671</v>
      </c>
      <c r="K24" s="357"/>
      <c r="L24" s="357"/>
      <c r="M24" s="448"/>
      <c r="N24" s="446">
        <v>12</v>
      </c>
      <c r="O24" s="397">
        <v>233.926018</v>
      </c>
      <c r="P24" s="397">
        <v>233.92599999999999</v>
      </c>
      <c r="Q24" s="398">
        <v>73.335436000000001</v>
      </c>
    </row>
    <row r="25" spans="1:17" ht="13.5" thickBot="1" x14ac:dyDescent="0.25">
      <c r="A25" s="346" t="s">
        <v>0</v>
      </c>
      <c r="B25" s="443">
        <v>43</v>
      </c>
      <c r="C25" s="392">
        <v>3257.4806090000002</v>
      </c>
      <c r="D25" s="392">
        <v>1345.925</v>
      </c>
      <c r="E25" s="393">
        <v>835.49092499999995</v>
      </c>
      <c r="F25" s="444">
        <v>20</v>
      </c>
      <c r="G25" s="392">
        <v>352.06799999999998</v>
      </c>
      <c r="H25" s="392">
        <v>352.06799999999998</v>
      </c>
      <c r="I25" s="393">
        <v>107.465718</v>
      </c>
      <c r="J25" s="444">
        <v>6</v>
      </c>
      <c r="K25" s="392">
        <v>4563.9075899999998</v>
      </c>
      <c r="L25" s="392">
        <v>2278</v>
      </c>
      <c r="M25" s="445">
        <v>1019.638341</v>
      </c>
      <c r="N25" s="446">
        <v>69</v>
      </c>
      <c r="O25" s="397">
        <v>8173.4561990000002</v>
      </c>
      <c r="P25" s="397">
        <v>3975.9929999999999</v>
      </c>
      <c r="Q25" s="398">
        <v>1962.5949840000001</v>
      </c>
    </row>
    <row r="26" spans="1:17" ht="13.5" thickBot="1" x14ac:dyDescent="0.25">
      <c r="A26" s="346" t="s">
        <v>449</v>
      </c>
      <c r="B26" s="443">
        <v>80</v>
      </c>
      <c r="C26" s="392">
        <v>6602.0425299999997</v>
      </c>
      <c r="D26" s="392">
        <v>4849.9413000000004</v>
      </c>
      <c r="E26" s="393">
        <v>1145.5447220000001</v>
      </c>
      <c r="F26" s="444">
        <v>27</v>
      </c>
      <c r="G26" s="392">
        <v>1753.5170000000001</v>
      </c>
      <c r="H26" s="392">
        <v>1307.8810000000001</v>
      </c>
      <c r="I26" s="393">
        <v>340.41758499999997</v>
      </c>
      <c r="J26" s="444">
        <v>3</v>
      </c>
      <c r="K26" s="392">
        <v>670.58100000000002</v>
      </c>
      <c r="L26" s="392">
        <v>379.4658</v>
      </c>
      <c r="M26" s="445">
        <v>111.992283</v>
      </c>
      <c r="N26" s="446">
        <v>110</v>
      </c>
      <c r="O26" s="397">
        <v>9026.1405300000006</v>
      </c>
      <c r="P26" s="397">
        <v>6537.2880999999998</v>
      </c>
      <c r="Q26" s="398">
        <v>1597.9545900000001</v>
      </c>
    </row>
    <row r="27" spans="1:17" ht="13.5" thickBot="1" x14ac:dyDescent="0.25">
      <c r="A27" s="346" t="s">
        <v>62</v>
      </c>
      <c r="B27" s="443">
        <v>697</v>
      </c>
      <c r="C27" s="392">
        <v>10280.650238</v>
      </c>
      <c r="D27" s="392">
        <v>9727.9069999999992</v>
      </c>
      <c r="E27" s="393">
        <v>3408.8638369999999</v>
      </c>
      <c r="F27" s="444">
        <v>432</v>
      </c>
      <c r="G27" s="392">
        <v>6289.4643999999998</v>
      </c>
      <c r="H27" s="392">
        <v>6161.7335999999996</v>
      </c>
      <c r="I27" s="393">
        <v>2238.1019889999998</v>
      </c>
      <c r="J27" s="447" t="s">
        <v>1671</v>
      </c>
      <c r="K27" s="357"/>
      <c r="L27" s="357"/>
      <c r="M27" s="448"/>
      <c r="N27" s="446">
        <v>1129</v>
      </c>
      <c r="O27" s="397">
        <v>16570.114637999999</v>
      </c>
      <c r="P27" s="397">
        <v>15889.640600000001</v>
      </c>
      <c r="Q27" s="398">
        <v>5646.9658259999997</v>
      </c>
    </row>
    <row r="28" spans="1:17" ht="13.5" thickBot="1" x14ac:dyDescent="0.25">
      <c r="A28" s="346" t="s">
        <v>515</v>
      </c>
      <c r="B28" s="443">
        <v>184</v>
      </c>
      <c r="C28" s="392">
        <v>5341.0708320000003</v>
      </c>
      <c r="D28" s="392">
        <v>4618.18469</v>
      </c>
      <c r="E28" s="393">
        <v>1405.6705830000001</v>
      </c>
      <c r="F28" s="444">
        <v>48</v>
      </c>
      <c r="G28" s="392">
        <v>1197.7619999999999</v>
      </c>
      <c r="H28" s="392">
        <v>1100.2360000000001</v>
      </c>
      <c r="I28" s="393">
        <v>337.33583099999998</v>
      </c>
      <c r="J28" s="447" t="s">
        <v>1671</v>
      </c>
      <c r="K28" s="357"/>
      <c r="L28" s="357"/>
      <c r="M28" s="448"/>
      <c r="N28" s="446">
        <v>232</v>
      </c>
      <c r="O28" s="397">
        <v>6538.8328320000001</v>
      </c>
      <c r="P28" s="397">
        <v>5718.4206899999999</v>
      </c>
      <c r="Q28" s="398">
        <v>1743.0064139999999</v>
      </c>
    </row>
    <row r="29" spans="1:17" ht="13.5" thickBot="1" x14ac:dyDescent="0.25">
      <c r="A29" s="346" t="s">
        <v>718</v>
      </c>
      <c r="B29" s="443">
        <v>38</v>
      </c>
      <c r="C29" s="392">
        <v>903.89099999999996</v>
      </c>
      <c r="D29" s="392">
        <v>891.89099999999996</v>
      </c>
      <c r="E29" s="393">
        <v>290.14119499999998</v>
      </c>
      <c r="F29" s="444">
        <v>9</v>
      </c>
      <c r="G29" s="392">
        <v>199.5</v>
      </c>
      <c r="H29" s="392">
        <v>199.5</v>
      </c>
      <c r="I29" s="393">
        <v>71.955399999999997</v>
      </c>
      <c r="J29" s="447" t="s">
        <v>1671</v>
      </c>
      <c r="K29" s="357"/>
      <c r="L29" s="357"/>
      <c r="M29" s="448"/>
      <c r="N29" s="446">
        <v>47</v>
      </c>
      <c r="O29" s="397">
        <v>1103.3910000000001</v>
      </c>
      <c r="P29" s="397">
        <v>1091.3910000000001</v>
      </c>
      <c r="Q29" s="398">
        <v>362.09659499999998</v>
      </c>
    </row>
    <row r="30" spans="1:17" ht="13.5" thickBot="1" x14ac:dyDescent="0.25">
      <c r="A30" s="346" t="s">
        <v>537</v>
      </c>
      <c r="B30" s="443">
        <v>19</v>
      </c>
      <c r="C30" s="392">
        <v>248.322</v>
      </c>
      <c r="D30" s="392">
        <v>248.322</v>
      </c>
      <c r="E30" s="393">
        <v>54.004911</v>
      </c>
      <c r="F30" s="444">
        <v>15</v>
      </c>
      <c r="G30" s="392">
        <v>486.26600000000002</v>
      </c>
      <c r="H30" s="392">
        <v>482.4436</v>
      </c>
      <c r="I30" s="393">
        <v>90.890111000000005</v>
      </c>
      <c r="J30" s="444">
        <v>1</v>
      </c>
      <c r="K30" s="392">
        <v>42.746000000000002</v>
      </c>
      <c r="L30" s="392">
        <v>42.746000000000002</v>
      </c>
      <c r="M30" s="445">
        <v>10.686500000000001</v>
      </c>
      <c r="N30" s="446">
        <v>35</v>
      </c>
      <c r="O30" s="397">
        <v>777.33399999999995</v>
      </c>
      <c r="P30" s="397">
        <v>773.51160000000004</v>
      </c>
      <c r="Q30" s="398">
        <v>155.58152200000001</v>
      </c>
    </row>
    <row r="31" spans="1:17" ht="13.5" thickBot="1" x14ac:dyDescent="0.25">
      <c r="A31" s="346" t="s">
        <v>226</v>
      </c>
      <c r="B31" s="443">
        <v>200</v>
      </c>
      <c r="C31" s="392">
        <v>3297.1257949999999</v>
      </c>
      <c r="D31" s="392">
        <v>2526.1831000000002</v>
      </c>
      <c r="E31" s="393">
        <v>875.68480399999999</v>
      </c>
      <c r="F31" s="444">
        <v>64</v>
      </c>
      <c r="G31" s="392">
        <v>910.41409999999996</v>
      </c>
      <c r="H31" s="392">
        <v>771.18029999999999</v>
      </c>
      <c r="I31" s="393">
        <v>253.73590200000001</v>
      </c>
      <c r="J31" s="444">
        <v>2</v>
      </c>
      <c r="K31" s="392">
        <v>133.71428</v>
      </c>
      <c r="L31" s="392">
        <v>122.61427999999999</v>
      </c>
      <c r="M31" s="445">
        <v>28.642855999999998</v>
      </c>
      <c r="N31" s="446">
        <v>266</v>
      </c>
      <c r="O31" s="397">
        <v>4341.254175</v>
      </c>
      <c r="P31" s="397">
        <v>3419.97768</v>
      </c>
      <c r="Q31" s="398">
        <v>1158.063562</v>
      </c>
    </row>
    <row r="32" spans="1:17" ht="34.5" thickBot="1" x14ac:dyDescent="0.25">
      <c r="A32" s="401" t="s">
        <v>1684</v>
      </c>
      <c r="B32" s="443">
        <v>6</v>
      </c>
      <c r="C32" s="392">
        <v>206.07900000000001</v>
      </c>
      <c r="D32" s="392">
        <v>206.07900000000001</v>
      </c>
      <c r="E32" s="393">
        <v>61.134940999999998</v>
      </c>
      <c r="F32" s="447" t="s">
        <v>1671</v>
      </c>
      <c r="G32" s="357"/>
      <c r="H32" s="357"/>
      <c r="I32" s="400"/>
      <c r="J32" s="447" t="s">
        <v>1671</v>
      </c>
      <c r="K32" s="357"/>
      <c r="L32" s="357"/>
      <c r="M32" s="448"/>
      <c r="N32" s="446">
        <v>6</v>
      </c>
      <c r="O32" s="397">
        <v>206.07900000000001</v>
      </c>
      <c r="P32" s="397">
        <v>206.07900000000001</v>
      </c>
      <c r="Q32" s="398">
        <v>61.134940999999998</v>
      </c>
    </row>
    <row r="33" spans="1:17" ht="13.5" thickBot="1" x14ac:dyDescent="0.25">
      <c r="A33" s="346" t="s">
        <v>554</v>
      </c>
      <c r="B33" s="443">
        <v>654</v>
      </c>
      <c r="C33" s="392">
        <v>15360.684632</v>
      </c>
      <c r="D33" s="392">
        <v>14316.402614000001</v>
      </c>
      <c r="E33" s="393">
        <v>4638.8063080000002</v>
      </c>
      <c r="F33" s="444">
        <v>343</v>
      </c>
      <c r="G33" s="392">
        <v>6782.9929359999996</v>
      </c>
      <c r="H33" s="392">
        <v>6496.3516</v>
      </c>
      <c r="I33" s="393">
        <v>2305.0722879999998</v>
      </c>
      <c r="J33" s="444">
        <v>7</v>
      </c>
      <c r="K33" s="392">
        <v>2246.6705000000002</v>
      </c>
      <c r="L33" s="392">
        <v>1368.23525</v>
      </c>
      <c r="M33" s="445">
        <v>390.42053399999998</v>
      </c>
      <c r="N33" s="446">
        <v>1004</v>
      </c>
      <c r="O33" s="397">
        <v>24390.348067999999</v>
      </c>
      <c r="P33" s="397">
        <v>22180.989463999998</v>
      </c>
      <c r="Q33" s="398">
        <v>7334.2991300000003</v>
      </c>
    </row>
    <row r="34" spans="1:17" ht="13.5" thickBot="1" x14ac:dyDescent="0.25">
      <c r="A34" s="346" t="s">
        <v>269</v>
      </c>
      <c r="B34" s="443">
        <v>10</v>
      </c>
      <c r="C34" s="392">
        <v>1268.368187</v>
      </c>
      <c r="D34" s="392">
        <v>628.18299999999999</v>
      </c>
      <c r="E34" s="393">
        <v>305.59864299999998</v>
      </c>
      <c r="F34" s="444">
        <v>3</v>
      </c>
      <c r="G34" s="392">
        <v>47</v>
      </c>
      <c r="H34" s="392">
        <v>47</v>
      </c>
      <c r="I34" s="393">
        <v>12.2</v>
      </c>
      <c r="J34" s="444">
        <v>1</v>
      </c>
      <c r="K34" s="392">
        <v>375.04</v>
      </c>
      <c r="L34" s="392">
        <v>337</v>
      </c>
      <c r="M34" s="445">
        <v>68.767643000000007</v>
      </c>
      <c r="N34" s="446">
        <v>14</v>
      </c>
      <c r="O34" s="397">
        <v>1690.408187</v>
      </c>
      <c r="P34" s="397">
        <v>1012.183</v>
      </c>
      <c r="Q34" s="398">
        <v>386.56628599999999</v>
      </c>
    </row>
    <row r="35" spans="1:17" ht="13.5" thickBot="1" x14ac:dyDescent="0.25">
      <c r="A35" s="346" t="s">
        <v>632</v>
      </c>
      <c r="B35" s="443">
        <v>601</v>
      </c>
      <c r="C35" s="392">
        <v>11906.349858</v>
      </c>
      <c r="D35" s="392">
        <v>10450.4306</v>
      </c>
      <c r="E35" s="393">
        <v>3349.2612810000001</v>
      </c>
      <c r="F35" s="444">
        <v>292</v>
      </c>
      <c r="G35" s="392">
        <v>4343.163415</v>
      </c>
      <c r="H35" s="392">
        <v>4018.3536399999998</v>
      </c>
      <c r="I35" s="393">
        <v>1394.036392</v>
      </c>
      <c r="J35" s="444">
        <v>3</v>
      </c>
      <c r="K35" s="392">
        <v>1777.4</v>
      </c>
      <c r="L35" s="392">
        <v>1413</v>
      </c>
      <c r="M35" s="445">
        <v>355.60900600000002</v>
      </c>
      <c r="N35" s="446">
        <v>896</v>
      </c>
      <c r="O35" s="397">
        <v>18026.913272999998</v>
      </c>
      <c r="P35" s="397">
        <v>15881.784240000001</v>
      </c>
      <c r="Q35" s="398">
        <v>5098.9066789999997</v>
      </c>
    </row>
    <row r="36" spans="1:17" ht="13.5" thickBot="1" x14ac:dyDescent="0.25">
      <c r="A36" s="346" t="s">
        <v>670</v>
      </c>
      <c r="B36" s="443">
        <v>136</v>
      </c>
      <c r="C36" s="392">
        <v>2581.3423670000002</v>
      </c>
      <c r="D36" s="392">
        <v>2394.8941989999998</v>
      </c>
      <c r="E36" s="393">
        <v>777.16865099999995</v>
      </c>
      <c r="F36" s="444">
        <v>71</v>
      </c>
      <c r="G36" s="392">
        <v>1591.569295</v>
      </c>
      <c r="H36" s="392">
        <v>1486.4366</v>
      </c>
      <c r="I36" s="393">
        <v>485.210916</v>
      </c>
      <c r="J36" s="444">
        <v>4</v>
      </c>
      <c r="K36" s="392">
        <v>605.21765800000003</v>
      </c>
      <c r="L36" s="392">
        <v>511.28085700000003</v>
      </c>
      <c r="M36" s="445">
        <v>151.30441400000001</v>
      </c>
      <c r="N36" s="446">
        <v>211</v>
      </c>
      <c r="O36" s="397">
        <v>4778.12932</v>
      </c>
      <c r="P36" s="397">
        <v>4392.611656</v>
      </c>
      <c r="Q36" s="398">
        <v>1413.6839809999999</v>
      </c>
    </row>
    <row r="37" spans="1:17" ht="13.5" thickBot="1" x14ac:dyDescent="0.25">
      <c r="A37" s="360" t="s">
        <v>1001</v>
      </c>
      <c r="B37" s="449">
        <v>6362</v>
      </c>
      <c r="C37" s="407">
        <v>141058.70401099999</v>
      </c>
      <c r="D37" s="407">
        <v>119504.016428</v>
      </c>
      <c r="E37" s="408">
        <v>38635.941591000003</v>
      </c>
      <c r="F37" s="450">
        <v>2991</v>
      </c>
      <c r="G37" s="407">
        <v>52707.660958</v>
      </c>
      <c r="H37" s="407">
        <v>47543.743734999996</v>
      </c>
      <c r="I37" s="408">
        <v>16318.042803</v>
      </c>
      <c r="J37" s="450">
        <v>58</v>
      </c>
      <c r="K37" s="407">
        <v>19777.664594000002</v>
      </c>
      <c r="L37" s="407">
        <v>11469.073899000001</v>
      </c>
      <c r="M37" s="451">
        <v>3653.3020320000001</v>
      </c>
      <c r="N37" s="449">
        <v>9411</v>
      </c>
      <c r="O37" s="407">
        <v>213544.02956299999</v>
      </c>
      <c r="P37" s="407">
        <v>178516.83406200001</v>
      </c>
      <c r="Q37" s="409">
        <v>58607.286425999999</v>
      </c>
    </row>
    <row r="38" spans="1:17" x14ac:dyDescent="0.2">
      <c r="A38" s="367">
        <v>45744</v>
      </c>
      <c r="B38" s="368"/>
      <c r="C38" s="368"/>
      <c r="D38" s="368"/>
      <c r="E38" s="368"/>
      <c r="F38" s="368"/>
      <c r="G38" s="368"/>
      <c r="H38" s="369">
        <v>1</v>
      </c>
      <c r="I38" s="368"/>
      <c r="J38" s="368"/>
      <c r="K38" s="368"/>
      <c r="L38" s="368"/>
      <c r="M38" s="368"/>
      <c r="Q38" s="370">
        <v>0.36457175000000003</v>
      </c>
    </row>
  </sheetData>
  <mergeCells count="13">
    <mergeCell ref="J6:M6"/>
    <mergeCell ref="A38:G38"/>
    <mergeCell ref="H38:M38"/>
    <mergeCell ref="A1:A4"/>
    <mergeCell ref="B1:Q1"/>
    <mergeCell ref="B2:Q2"/>
    <mergeCell ref="B3:Q3"/>
    <mergeCell ref="B4:Q4"/>
    <mergeCell ref="A5:A7"/>
    <mergeCell ref="B5:M5"/>
    <mergeCell ref="N5:Q6"/>
    <mergeCell ref="B6:E6"/>
    <mergeCell ref="F6:I6"/>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28EB7-9384-4C40-A3D7-D7F9ADFFD23E}">
  <dimension ref="A1:Z84"/>
  <sheetViews>
    <sheetView workbookViewId="0">
      <selection activeCell="P14" sqref="P14"/>
    </sheetView>
  </sheetViews>
  <sheetFormatPr baseColWidth="10" defaultRowHeight="12.75" x14ac:dyDescent="0.2"/>
  <cols>
    <col min="1" max="1" width="10.75" style="110" bestFit="1" customWidth="1"/>
    <col min="2" max="2" width="15.5" style="110" bestFit="1" customWidth="1"/>
    <col min="3" max="3" width="7.375" style="110" bestFit="1" customWidth="1"/>
    <col min="4" max="4" width="8" style="110" bestFit="1" customWidth="1"/>
    <col min="5" max="5" width="8.25" style="110" bestFit="1" customWidth="1"/>
    <col min="6" max="6" width="8" style="110" bestFit="1" customWidth="1"/>
    <col min="7" max="7" width="5.75" style="110" bestFit="1" customWidth="1"/>
    <col min="8" max="8" width="6.375" style="110" bestFit="1" customWidth="1"/>
    <col min="9" max="9" width="7.375" style="110" bestFit="1" customWidth="1"/>
    <col min="10" max="10" width="8" style="110" bestFit="1" customWidth="1"/>
    <col min="11" max="11" width="8.25" style="110" bestFit="1" customWidth="1"/>
    <col min="12" max="12" width="8" style="110" bestFit="1" customWidth="1"/>
    <col min="13" max="13" width="5.75" style="110" bestFit="1" customWidth="1"/>
    <col min="14" max="14" width="6.375" style="110" bestFit="1" customWidth="1"/>
    <col min="15" max="15" width="7.375" style="110" bestFit="1" customWidth="1"/>
    <col min="16" max="16" width="8" style="110" bestFit="1" customWidth="1"/>
    <col min="17" max="17" width="8.25" style="110" bestFit="1" customWidth="1"/>
    <col min="18" max="18" width="8" style="110" bestFit="1" customWidth="1"/>
    <col min="19" max="19" width="5" style="110" bestFit="1" customWidth="1"/>
    <col min="20" max="20" width="6.375" style="110" customWidth="1"/>
    <col min="21" max="21" width="7.375" style="110" bestFit="1" customWidth="1"/>
    <col min="22" max="22" width="8" style="110" bestFit="1" customWidth="1"/>
    <col min="23" max="23" width="8.25" style="110" bestFit="1" customWidth="1"/>
    <col min="24" max="24" width="8" style="110" bestFit="1" customWidth="1"/>
    <col min="25" max="25" width="6.5" style="110" bestFit="1" customWidth="1"/>
    <col min="26" max="26" width="7.125" style="110" bestFit="1" customWidth="1"/>
    <col min="27" max="16384" width="11" style="110"/>
  </cols>
  <sheetData>
    <row r="1" spans="1:26" ht="20.25" x14ac:dyDescent="0.2">
      <c r="A1" s="246"/>
      <c r="B1" s="247"/>
      <c r="C1" s="452" t="s">
        <v>1698</v>
      </c>
      <c r="D1" s="453"/>
      <c r="E1" s="453"/>
      <c r="F1" s="453"/>
      <c r="G1" s="453"/>
      <c r="H1" s="453"/>
      <c r="I1" s="453"/>
      <c r="J1" s="453"/>
      <c r="K1" s="453"/>
      <c r="L1" s="453"/>
      <c r="M1" s="453"/>
      <c r="N1" s="453"/>
      <c r="O1" s="453"/>
      <c r="P1" s="453"/>
      <c r="Q1" s="453"/>
      <c r="R1" s="453"/>
      <c r="S1" s="453"/>
      <c r="T1" s="453"/>
      <c r="U1" s="453"/>
      <c r="V1" s="453"/>
      <c r="W1" s="453"/>
      <c r="X1" s="453"/>
      <c r="Y1" s="453"/>
      <c r="Z1" s="454"/>
    </row>
    <row r="2" spans="1:26" ht="20.25" x14ac:dyDescent="0.2">
      <c r="A2" s="249"/>
      <c r="B2" s="250"/>
      <c r="C2" s="455" t="s">
        <v>1675</v>
      </c>
      <c r="D2" s="456"/>
      <c r="E2" s="456"/>
      <c r="F2" s="456"/>
      <c r="G2" s="456"/>
      <c r="H2" s="456"/>
      <c r="I2" s="456"/>
      <c r="J2" s="456"/>
      <c r="K2" s="456"/>
      <c r="L2" s="456"/>
      <c r="M2" s="456"/>
      <c r="N2" s="456"/>
      <c r="O2" s="456"/>
      <c r="P2" s="456"/>
      <c r="Q2" s="456"/>
      <c r="R2" s="456"/>
      <c r="S2" s="456"/>
      <c r="T2" s="456"/>
      <c r="U2" s="456"/>
      <c r="V2" s="456"/>
      <c r="W2" s="456"/>
      <c r="X2" s="456"/>
      <c r="Y2" s="456"/>
      <c r="Z2" s="457"/>
    </row>
    <row r="3" spans="1:26" ht="18" x14ac:dyDescent="0.2">
      <c r="A3" s="249"/>
      <c r="B3" s="250"/>
      <c r="C3" s="376" t="s">
        <v>1699</v>
      </c>
      <c r="D3" s="377"/>
      <c r="E3" s="377"/>
      <c r="F3" s="377"/>
      <c r="G3" s="377"/>
      <c r="H3" s="377"/>
      <c r="I3" s="377"/>
      <c r="J3" s="377"/>
      <c r="K3" s="377"/>
      <c r="L3" s="377"/>
      <c r="M3" s="377"/>
      <c r="N3" s="377"/>
      <c r="O3" s="377"/>
      <c r="P3" s="377"/>
      <c r="Q3" s="377"/>
      <c r="R3" s="377"/>
      <c r="S3" s="377"/>
      <c r="T3" s="377"/>
      <c r="U3" s="377"/>
      <c r="V3" s="377"/>
      <c r="W3" s="377"/>
      <c r="X3" s="377"/>
      <c r="Y3" s="377"/>
      <c r="Z3" s="378"/>
    </row>
    <row r="4" spans="1:26" ht="13.5" thickBot="1" x14ac:dyDescent="0.25">
      <c r="A4" s="252"/>
      <c r="B4" s="253"/>
      <c r="C4" s="458" t="s">
        <v>1663</v>
      </c>
      <c r="D4" s="459"/>
      <c r="E4" s="459"/>
      <c r="F4" s="459"/>
      <c r="G4" s="459"/>
      <c r="H4" s="459"/>
      <c r="I4" s="459"/>
      <c r="J4" s="459"/>
      <c r="K4" s="459"/>
      <c r="L4" s="459"/>
      <c r="M4" s="459"/>
      <c r="N4" s="459"/>
      <c r="O4" s="459"/>
      <c r="P4" s="459"/>
      <c r="Q4" s="459"/>
      <c r="R4" s="459"/>
      <c r="S4" s="459"/>
      <c r="T4" s="459"/>
      <c r="U4" s="459"/>
      <c r="V4" s="459"/>
      <c r="W4" s="459"/>
      <c r="X4" s="459"/>
      <c r="Y4" s="459"/>
      <c r="Z4" s="460"/>
    </row>
    <row r="5" spans="1:26" x14ac:dyDescent="0.2">
      <c r="A5" s="382" t="s">
        <v>1676</v>
      </c>
      <c r="B5" s="461"/>
      <c r="C5" s="331" t="s">
        <v>1665</v>
      </c>
      <c r="D5" s="332"/>
      <c r="E5" s="332"/>
      <c r="F5" s="332"/>
      <c r="G5" s="332"/>
      <c r="H5" s="332"/>
      <c r="I5" s="332"/>
      <c r="J5" s="332"/>
      <c r="K5" s="332"/>
      <c r="L5" s="332"/>
      <c r="M5" s="332"/>
      <c r="N5" s="332"/>
      <c r="O5" s="332"/>
      <c r="P5" s="332"/>
      <c r="Q5" s="332"/>
      <c r="R5" s="332"/>
      <c r="S5" s="332"/>
      <c r="T5" s="332"/>
      <c r="U5" s="332"/>
      <c r="V5" s="332"/>
      <c r="W5" s="332"/>
      <c r="X5" s="332"/>
      <c r="Y5" s="332"/>
      <c r="Z5" s="333"/>
    </row>
    <row r="6" spans="1:26" x14ac:dyDescent="0.2">
      <c r="A6" s="414"/>
      <c r="B6" s="415"/>
      <c r="C6" s="335" t="s">
        <v>1011</v>
      </c>
      <c r="D6" s="336"/>
      <c r="E6" s="336"/>
      <c r="F6" s="336"/>
      <c r="G6" s="336"/>
      <c r="H6" s="336"/>
      <c r="I6" s="337" t="s">
        <v>1010</v>
      </c>
      <c r="J6" s="336"/>
      <c r="K6" s="336"/>
      <c r="L6" s="336"/>
      <c r="M6" s="336"/>
      <c r="N6" s="336"/>
      <c r="O6" s="337" t="s">
        <v>1666</v>
      </c>
      <c r="P6" s="336"/>
      <c r="Q6" s="336"/>
      <c r="R6" s="336"/>
      <c r="S6" s="336"/>
      <c r="T6" s="336"/>
      <c r="U6" s="338" t="s">
        <v>1001</v>
      </c>
      <c r="V6" s="339"/>
      <c r="W6" s="339"/>
      <c r="X6" s="339"/>
      <c r="Y6" s="339"/>
      <c r="Z6" s="340"/>
    </row>
    <row r="7" spans="1:26" ht="23.25" thickBot="1" x14ac:dyDescent="0.25">
      <c r="A7" s="387"/>
      <c r="B7" s="420"/>
      <c r="C7" s="462" t="s">
        <v>1700</v>
      </c>
      <c r="D7" s="388" t="s">
        <v>1701</v>
      </c>
      <c r="E7" s="388" t="s">
        <v>1702</v>
      </c>
      <c r="F7" s="388" t="s">
        <v>1703</v>
      </c>
      <c r="G7" s="388" t="s">
        <v>1704</v>
      </c>
      <c r="H7" s="388" t="s">
        <v>1006</v>
      </c>
      <c r="I7" s="388" t="s">
        <v>1700</v>
      </c>
      <c r="J7" s="388" t="s">
        <v>1701</v>
      </c>
      <c r="K7" s="388" t="s">
        <v>1702</v>
      </c>
      <c r="L7" s="388" t="s">
        <v>1703</v>
      </c>
      <c r="M7" s="388" t="s">
        <v>1704</v>
      </c>
      <c r="N7" s="388" t="s">
        <v>1006</v>
      </c>
      <c r="O7" s="388" t="s">
        <v>1700</v>
      </c>
      <c r="P7" s="388" t="s">
        <v>1701</v>
      </c>
      <c r="Q7" s="388" t="s">
        <v>1702</v>
      </c>
      <c r="R7" s="388" t="s">
        <v>1703</v>
      </c>
      <c r="S7" s="388" t="s">
        <v>1704</v>
      </c>
      <c r="T7" s="388" t="s">
        <v>1006</v>
      </c>
      <c r="U7" s="388" t="s">
        <v>1700</v>
      </c>
      <c r="V7" s="388" t="s">
        <v>1701</v>
      </c>
      <c r="W7" s="388" t="s">
        <v>1702</v>
      </c>
      <c r="X7" s="388" t="s">
        <v>1703</v>
      </c>
      <c r="Y7" s="388" t="s">
        <v>1704</v>
      </c>
      <c r="Z7" s="389" t="s">
        <v>1006</v>
      </c>
    </row>
    <row r="8" spans="1:26" ht="13.5" thickBot="1" x14ac:dyDescent="0.25">
      <c r="A8" s="463" t="s">
        <v>1705</v>
      </c>
      <c r="B8" s="464" t="s">
        <v>1001</v>
      </c>
      <c r="C8" s="465">
        <v>37</v>
      </c>
      <c r="D8" s="466">
        <v>2174</v>
      </c>
      <c r="E8" s="466">
        <v>36</v>
      </c>
      <c r="F8" s="467">
        <v>5390.3396549999998</v>
      </c>
      <c r="G8" s="467">
        <v>113.40048</v>
      </c>
      <c r="H8" s="468">
        <v>81.173038000000005</v>
      </c>
      <c r="I8" s="469">
        <v>18</v>
      </c>
      <c r="J8" s="466">
        <v>293500</v>
      </c>
      <c r="K8" s="466">
        <v>17</v>
      </c>
      <c r="L8" s="467">
        <v>8975.5365999999995</v>
      </c>
      <c r="M8" s="467">
        <v>235.11968999999999</v>
      </c>
      <c r="N8" s="468">
        <v>109.615351</v>
      </c>
      <c r="O8" s="469">
        <v>4</v>
      </c>
      <c r="P8" s="466">
        <v>200149</v>
      </c>
      <c r="Q8" s="466">
        <v>4</v>
      </c>
      <c r="R8" s="467">
        <v>4084.9</v>
      </c>
      <c r="S8" s="467">
        <v>152.74619999999999</v>
      </c>
      <c r="T8" s="468">
        <v>45.823860000000003</v>
      </c>
      <c r="U8" s="469">
        <v>59</v>
      </c>
      <c r="V8" s="466">
        <v>495823</v>
      </c>
      <c r="W8" s="466">
        <v>57</v>
      </c>
      <c r="X8" s="467">
        <v>18450.776255000001</v>
      </c>
      <c r="Y8" s="467">
        <v>501.26636999999999</v>
      </c>
      <c r="Z8" s="470">
        <v>236.61224899999999</v>
      </c>
    </row>
    <row r="9" spans="1:26" ht="13.5" thickBot="1" x14ac:dyDescent="0.25">
      <c r="A9" s="267"/>
      <c r="B9" s="126" t="s">
        <v>24</v>
      </c>
      <c r="C9" s="390">
        <v>2</v>
      </c>
      <c r="D9" s="348">
        <v>18</v>
      </c>
      <c r="E9" s="348">
        <v>1</v>
      </c>
      <c r="F9" s="392">
        <v>119</v>
      </c>
      <c r="G9" s="392">
        <v>5.5450999999999997</v>
      </c>
      <c r="H9" s="471">
        <v>5.2678450000000003</v>
      </c>
      <c r="I9" s="351">
        <v>1</v>
      </c>
      <c r="J9" s="348">
        <v>350</v>
      </c>
      <c r="K9" s="348">
        <v>1</v>
      </c>
      <c r="L9" s="392">
        <v>951.03660000000002</v>
      </c>
      <c r="M9" s="392">
        <v>28.531098</v>
      </c>
      <c r="N9" s="471">
        <v>8.559329</v>
      </c>
      <c r="O9" s="356"/>
      <c r="P9" s="357"/>
      <c r="Q9" s="357"/>
      <c r="R9" s="357"/>
      <c r="S9" s="357"/>
      <c r="T9" s="359"/>
      <c r="U9" s="352">
        <v>3</v>
      </c>
      <c r="V9" s="353">
        <v>368</v>
      </c>
      <c r="W9" s="353">
        <v>2</v>
      </c>
      <c r="X9" s="425">
        <v>1070.0365999999999</v>
      </c>
      <c r="Y9" s="425">
        <v>34.076197999999998</v>
      </c>
      <c r="Z9" s="472">
        <v>13.827173999999999</v>
      </c>
    </row>
    <row r="10" spans="1:26" ht="13.5" thickBot="1" x14ac:dyDescent="0.25">
      <c r="A10" s="267"/>
      <c r="B10" s="126" t="s">
        <v>145</v>
      </c>
      <c r="C10" s="473"/>
      <c r="D10" s="357"/>
      <c r="E10" s="357"/>
      <c r="F10" s="357"/>
      <c r="G10" s="357"/>
      <c r="H10" s="359"/>
      <c r="I10" s="351">
        <v>1</v>
      </c>
      <c r="J10" s="348">
        <v>100</v>
      </c>
      <c r="K10" s="348">
        <v>1</v>
      </c>
      <c r="L10" s="392">
        <v>3</v>
      </c>
      <c r="M10" s="392">
        <v>0.13599600000000001</v>
      </c>
      <c r="N10" s="471">
        <v>0.12919600000000001</v>
      </c>
      <c r="O10" s="356"/>
      <c r="P10" s="357"/>
      <c r="Q10" s="357"/>
      <c r="R10" s="357"/>
      <c r="S10" s="357"/>
      <c r="T10" s="359"/>
      <c r="U10" s="352">
        <v>1</v>
      </c>
      <c r="V10" s="353">
        <v>100</v>
      </c>
      <c r="W10" s="353">
        <v>1</v>
      </c>
      <c r="X10" s="425">
        <v>3</v>
      </c>
      <c r="Y10" s="425">
        <v>0.13599600000000001</v>
      </c>
      <c r="Z10" s="472">
        <v>0.12919600000000001</v>
      </c>
    </row>
    <row r="11" spans="1:26" ht="13.5" thickBot="1" x14ac:dyDescent="0.25">
      <c r="A11" s="267"/>
      <c r="B11" s="126" t="s">
        <v>242</v>
      </c>
      <c r="C11" s="473"/>
      <c r="D11" s="357"/>
      <c r="E11" s="357"/>
      <c r="F11" s="357"/>
      <c r="G11" s="357"/>
      <c r="H11" s="359"/>
      <c r="I11" s="351">
        <v>2</v>
      </c>
      <c r="J11" s="348">
        <v>200000</v>
      </c>
      <c r="K11" s="348">
        <v>1</v>
      </c>
      <c r="L11" s="392">
        <v>4000</v>
      </c>
      <c r="M11" s="392">
        <v>112</v>
      </c>
      <c r="N11" s="471">
        <v>39.200000000000003</v>
      </c>
      <c r="O11" s="351">
        <v>1</v>
      </c>
      <c r="P11" s="348">
        <v>200000</v>
      </c>
      <c r="Q11" s="348">
        <v>1</v>
      </c>
      <c r="R11" s="392">
        <v>3600</v>
      </c>
      <c r="S11" s="392">
        <v>128.52000000000001</v>
      </c>
      <c r="T11" s="471">
        <v>38.555999999999997</v>
      </c>
      <c r="U11" s="352">
        <v>3</v>
      </c>
      <c r="V11" s="353">
        <v>400000</v>
      </c>
      <c r="W11" s="353">
        <v>2</v>
      </c>
      <c r="X11" s="425">
        <v>7600</v>
      </c>
      <c r="Y11" s="425">
        <v>240.52</v>
      </c>
      <c r="Z11" s="472">
        <v>77.756</v>
      </c>
    </row>
    <row r="12" spans="1:26" ht="13.5" thickBot="1" x14ac:dyDescent="0.25">
      <c r="A12" s="267"/>
      <c r="B12" s="126" t="s">
        <v>274</v>
      </c>
      <c r="C12" s="390">
        <v>31</v>
      </c>
      <c r="D12" s="348">
        <v>1622</v>
      </c>
      <c r="E12" s="348">
        <v>31</v>
      </c>
      <c r="F12" s="392">
        <v>3856.2</v>
      </c>
      <c r="G12" s="392">
        <v>69.411600000000007</v>
      </c>
      <c r="H12" s="471">
        <v>55.449269999999999</v>
      </c>
      <c r="I12" s="351">
        <v>10</v>
      </c>
      <c r="J12" s="348">
        <v>966</v>
      </c>
      <c r="K12" s="348">
        <v>10</v>
      </c>
      <c r="L12" s="392">
        <v>2140</v>
      </c>
      <c r="M12" s="392">
        <v>38.520000000000003</v>
      </c>
      <c r="N12" s="471">
        <v>22.153500000000001</v>
      </c>
      <c r="O12" s="351">
        <v>1</v>
      </c>
      <c r="P12" s="348">
        <v>73</v>
      </c>
      <c r="Q12" s="348">
        <v>1</v>
      </c>
      <c r="R12" s="392">
        <v>186.9</v>
      </c>
      <c r="S12" s="392">
        <v>3.3641999999999999</v>
      </c>
      <c r="T12" s="471">
        <v>1.00926</v>
      </c>
      <c r="U12" s="352">
        <v>42</v>
      </c>
      <c r="V12" s="353">
        <v>2661</v>
      </c>
      <c r="W12" s="353">
        <v>42</v>
      </c>
      <c r="X12" s="425">
        <v>6183.1</v>
      </c>
      <c r="Y12" s="425">
        <v>111.2958</v>
      </c>
      <c r="Z12" s="472">
        <v>78.612030000000004</v>
      </c>
    </row>
    <row r="13" spans="1:26" ht="13.5" thickBot="1" x14ac:dyDescent="0.25">
      <c r="A13" s="267"/>
      <c r="B13" s="126" t="s">
        <v>21</v>
      </c>
      <c r="C13" s="390">
        <v>2</v>
      </c>
      <c r="D13" s="348">
        <v>400</v>
      </c>
      <c r="E13" s="348">
        <v>2</v>
      </c>
      <c r="F13" s="392">
        <v>1149.5</v>
      </c>
      <c r="G13" s="392">
        <v>26.489000000000001</v>
      </c>
      <c r="H13" s="471">
        <v>10.871700000000001</v>
      </c>
      <c r="I13" s="356"/>
      <c r="J13" s="357"/>
      <c r="K13" s="357"/>
      <c r="L13" s="357"/>
      <c r="M13" s="357"/>
      <c r="N13" s="359"/>
      <c r="O13" s="356"/>
      <c r="P13" s="357"/>
      <c r="Q13" s="357"/>
      <c r="R13" s="357"/>
      <c r="S13" s="357"/>
      <c r="T13" s="359"/>
      <c r="U13" s="352">
        <v>2</v>
      </c>
      <c r="V13" s="353">
        <v>400</v>
      </c>
      <c r="W13" s="353">
        <v>2</v>
      </c>
      <c r="X13" s="425">
        <v>1149.5</v>
      </c>
      <c r="Y13" s="425">
        <v>26.489000000000001</v>
      </c>
      <c r="Z13" s="472">
        <v>10.871700000000001</v>
      </c>
    </row>
    <row r="14" spans="1:26" ht="13.5" thickBot="1" x14ac:dyDescent="0.25">
      <c r="A14" s="267"/>
      <c r="B14" s="126" t="s">
        <v>316</v>
      </c>
      <c r="C14" s="473"/>
      <c r="D14" s="357"/>
      <c r="E14" s="357"/>
      <c r="F14" s="357"/>
      <c r="G14" s="357"/>
      <c r="H14" s="359"/>
      <c r="I14" s="351">
        <v>2</v>
      </c>
      <c r="J14" s="348">
        <v>70</v>
      </c>
      <c r="K14" s="348">
        <v>2</v>
      </c>
      <c r="L14" s="392">
        <v>770</v>
      </c>
      <c r="M14" s="392">
        <v>34.726999999999997</v>
      </c>
      <c r="N14" s="471">
        <v>32.990650000000002</v>
      </c>
      <c r="O14" s="351">
        <v>1</v>
      </c>
      <c r="P14" s="348">
        <v>36</v>
      </c>
      <c r="Q14" s="348">
        <v>1</v>
      </c>
      <c r="R14" s="392">
        <v>250</v>
      </c>
      <c r="S14" s="392">
        <v>18.75</v>
      </c>
      <c r="T14" s="471">
        <v>5.625</v>
      </c>
      <c r="U14" s="352">
        <v>3</v>
      </c>
      <c r="V14" s="353">
        <v>106</v>
      </c>
      <c r="W14" s="353">
        <v>3</v>
      </c>
      <c r="X14" s="425">
        <v>1020</v>
      </c>
      <c r="Y14" s="425">
        <v>53.476999999999997</v>
      </c>
      <c r="Z14" s="472">
        <v>38.615650000000002</v>
      </c>
    </row>
    <row r="15" spans="1:26" ht="13.5" thickBot="1" x14ac:dyDescent="0.25">
      <c r="A15" s="267"/>
      <c r="B15" s="126" t="s">
        <v>399</v>
      </c>
      <c r="C15" s="473"/>
      <c r="D15" s="357"/>
      <c r="E15" s="357"/>
      <c r="F15" s="357"/>
      <c r="G15" s="357"/>
      <c r="H15" s="359"/>
      <c r="I15" s="356"/>
      <c r="J15" s="357"/>
      <c r="K15" s="357"/>
      <c r="L15" s="357"/>
      <c r="M15" s="357"/>
      <c r="N15" s="359"/>
      <c r="O15" s="351">
        <v>1</v>
      </c>
      <c r="P15" s="348">
        <v>40</v>
      </c>
      <c r="Q15" s="348">
        <v>1</v>
      </c>
      <c r="R15" s="392">
        <v>48</v>
      </c>
      <c r="S15" s="392">
        <v>2.1120000000000001</v>
      </c>
      <c r="T15" s="471">
        <v>0.63360000000000005</v>
      </c>
      <c r="U15" s="352">
        <v>1</v>
      </c>
      <c r="V15" s="353">
        <v>40</v>
      </c>
      <c r="W15" s="353">
        <v>1</v>
      </c>
      <c r="X15" s="425">
        <v>48</v>
      </c>
      <c r="Y15" s="425">
        <v>2.1120000000000001</v>
      </c>
      <c r="Z15" s="472">
        <v>0.63360000000000005</v>
      </c>
    </row>
    <row r="16" spans="1:26" ht="13.5" thickBot="1" x14ac:dyDescent="0.25">
      <c r="A16" s="267"/>
      <c r="B16" s="126" t="s">
        <v>632</v>
      </c>
      <c r="C16" s="473"/>
      <c r="D16" s="357"/>
      <c r="E16" s="357"/>
      <c r="F16" s="357"/>
      <c r="G16" s="357"/>
      <c r="H16" s="359"/>
      <c r="I16" s="351">
        <v>1</v>
      </c>
      <c r="J16" s="348">
        <v>14</v>
      </c>
      <c r="K16" s="348">
        <v>1</v>
      </c>
      <c r="L16" s="392">
        <v>7.5</v>
      </c>
      <c r="M16" s="392">
        <v>0.33999600000000002</v>
      </c>
      <c r="N16" s="471">
        <v>0.32299600000000001</v>
      </c>
      <c r="O16" s="356"/>
      <c r="P16" s="357"/>
      <c r="Q16" s="357"/>
      <c r="R16" s="357"/>
      <c r="S16" s="357"/>
      <c r="T16" s="359"/>
      <c r="U16" s="352">
        <v>1</v>
      </c>
      <c r="V16" s="353">
        <v>14</v>
      </c>
      <c r="W16" s="353">
        <v>1</v>
      </c>
      <c r="X16" s="425">
        <v>7.5</v>
      </c>
      <c r="Y16" s="425">
        <v>0.33999600000000002</v>
      </c>
      <c r="Z16" s="472">
        <v>0.32299600000000001</v>
      </c>
    </row>
    <row r="17" spans="1:26" x14ac:dyDescent="0.2">
      <c r="A17" s="474"/>
      <c r="B17" s="475" t="s">
        <v>670</v>
      </c>
      <c r="C17" s="476">
        <v>2</v>
      </c>
      <c r="D17" s="477">
        <v>134</v>
      </c>
      <c r="E17" s="477">
        <v>2</v>
      </c>
      <c r="F17" s="478">
        <v>265.639655</v>
      </c>
      <c r="G17" s="478">
        <v>11.95478</v>
      </c>
      <c r="H17" s="479">
        <v>9.5842229999999997</v>
      </c>
      <c r="I17" s="480">
        <v>1</v>
      </c>
      <c r="J17" s="477">
        <v>92000</v>
      </c>
      <c r="K17" s="477">
        <v>1</v>
      </c>
      <c r="L17" s="478">
        <v>1104</v>
      </c>
      <c r="M17" s="478">
        <v>20.865600000000001</v>
      </c>
      <c r="N17" s="479">
        <v>6.2596800000000004</v>
      </c>
      <c r="O17" s="481"/>
      <c r="P17" s="482"/>
      <c r="Q17" s="482"/>
      <c r="R17" s="482"/>
      <c r="S17" s="482"/>
      <c r="T17" s="483"/>
      <c r="U17" s="484">
        <v>3</v>
      </c>
      <c r="V17" s="485">
        <v>92134</v>
      </c>
      <c r="W17" s="485">
        <v>3</v>
      </c>
      <c r="X17" s="486">
        <v>1369.6396549999999</v>
      </c>
      <c r="Y17" s="486">
        <v>32.82038</v>
      </c>
      <c r="Z17" s="487">
        <v>15.843902999999999</v>
      </c>
    </row>
    <row r="18" spans="1:26" ht="13.5" thickBot="1" x14ac:dyDescent="0.25">
      <c r="A18" s="488" t="s">
        <v>1706</v>
      </c>
      <c r="B18" s="489" t="s">
        <v>1001</v>
      </c>
      <c r="C18" s="490">
        <v>36828</v>
      </c>
      <c r="D18" s="491">
        <v>86762.13</v>
      </c>
      <c r="E18" s="491">
        <v>34921</v>
      </c>
      <c r="F18" s="492">
        <v>495570.93738299998</v>
      </c>
      <c r="G18" s="492">
        <v>81165.234446999995</v>
      </c>
      <c r="H18" s="493">
        <v>72778.316991</v>
      </c>
      <c r="I18" s="494">
        <v>21288</v>
      </c>
      <c r="J18" s="491">
        <v>49524.22</v>
      </c>
      <c r="K18" s="491">
        <v>20332</v>
      </c>
      <c r="L18" s="492">
        <v>298836.40265300003</v>
      </c>
      <c r="M18" s="492">
        <v>47824.874299000003</v>
      </c>
      <c r="N18" s="493">
        <v>43952.893047999998</v>
      </c>
      <c r="O18" s="494">
        <v>84</v>
      </c>
      <c r="P18" s="491">
        <v>4281.76</v>
      </c>
      <c r="Q18" s="491">
        <v>72</v>
      </c>
      <c r="R18" s="492">
        <v>63566.331148999998</v>
      </c>
      <c r="S18" s="492">
        <v>2167.8731339999999</v>
      </c>
      <c r="T18" s="493">
        <v>707.09966799999995</v>
      </c>
      <c r="U18" s="494">
        <v>58200</v>
      </c>
      <c r="V18" s="495">
        <v>140568.10999999999</v>
      </c>
      <c r="W18" s="491">
        <v>55325</v>
      </c>
      <c r="X18" s="492">
        <v>857973.67118499998</v>
      </c>
      <c r="Y18" s="492">
        <v>131157.98188000001</v>
      </c>
      <c r="Z18" s="496">
        <v>117438.30970699999</v>
      </c>
    </row>
    <row r="19" spans="1:26" ht="13.5" thickBot="1" x14ac:dyDescent="0.25">
      <c r="A19" s="267"/>
      <c r="B19" s="126" t="s">
        <v>24</v>
      </c>
      <c r="C19" s="390">
        <v>2771</v>
      </c>
      <c r="D19" s="348">
        <v>9245.68</v>
      </c>
      <c r="E19" s="348">
        <v>1767</v>
      </c>
      <c r="F19" s="392">
        <v>93677.528770000004</v>
      </c>
      <c r="G19" s="392">
        <v>15197.675921</v>
      </c>
      <c r="H19" s="471">
        <v>14199.523859000001</v>
      </c>
      <c r="I19" s="351">
        <v>1517</v>
      </c>
      <c r="J19" s="348">
        <v>4730.6000000000004</v>
      </c>
      <c r="K19" s="348">
        <v>971</v>
      </c>
      <c r="L19" s="392">
        <v>46859.379121999998</v>
      </c>
      <c r="M19" s="392">
        <v>7841.6614529999997</v>
      </c>
      <c r="N19" s="471">
        <v>7408.1188560000001</v>
      </c>
      <c r="O19" s="351">
        <v>34</v>
      </c>
      <c r="P19" s="348">
        <v>2031.45</v>
      </c>
      <c r="Q19" s="348">
        <v>30</v>
      </c>
      <c r="R19" s="392">
        <v>37420.062801</v>
      </c>
      <c r="S19" s="392">
        <v>1276.633873</v>
      </c>
      <c r="T19" s="471">
        <v>408.65452900000003</v>
      </c>
      <c r="U19" s="352">
        <v>4322</v>
      </c>
      <c r="V19" s="497">
        <v>16007.73</v>
      </c>
      <c r="W19" s="353">
        <v>2768</v>
      </c>
      <c r="X19" s="425">
        <v>177956.97069300001</v>
      </c>
      <c r="Y19" s="425">
        <v>24315.971247000001</v>
      </c>
      <c r="Z19" s="472">
        <v>22016.297244000001</v>
      </c>
    </row>
    <row r="20" spans="1:26" ht="13.5" thickBot="1" x14ac:dyDescent="0.25">
      <c r="A20" s="267"/>
      <c r="B20" s="126" t="s">
        <v>697</v>
      </c>
      <c r="C20" s="390">
        <v>44</v>
      </c>
      <c r="D20" s="348">
        <v>244.6</v>
      </c>
      <c r="E20" s="348">
        <v>44</v>
      </c>
      <c r="F20" s="392">
        <v>678.8</v>
      </c>
      <c r="G20" s="392">
        <v>103.975852</v>
      </c>
      <c r="H20" s="471">
        <v>91.577413000000007</v>
      </c>
      <c r="I20" s="351">
        <v>21</v>
      </c>
      <c r="J20" s="348">
        <v>91.49</v>
      </c>
      <c r="K20" s="348">
        <v>17</v>
      </c>
      <c r="L20" s="392">
        <v>402.96666699999997</v>
      </c>
      <c r="M20" s="392">
        <v>48.681682000000002</v>
      </c>
      <c r="N20" s="471">
        <v>34.420487000000001</v>
      </c>
      <c r="O20" s="356"/>
      <c r="P20" s="357"/>
      <c r="Q20" s="357"/>
      <c r="R20" s="357"/>
      <c r="S20" s="357"/>
      <c r="T20" s="359"/>
      <c r="U20" s="352">
        <v>65</v>
      </c>
      <c r="V20" s="497">
        <v>336.09</v>
      </c>
      <c r="W20" s="353">
        <v>61</v>
      </c>
      <c r="X20" s="425">
        <v>1081.7666670000001</v>
      </c>
      <c r="Y20" s="425">
        <v>152.657534</v>
      </c>
      <c r="Z20" s="472">
        <v>125.9979</v>
      </c>
    </row>
    <row r="21" spans="1:26" ht="13.5" thickBot="1" x14ac:dyDescent="0.25">
      <c r="A21" s="267"/>
      <c r="B21" s="126" t="s">
        <v>92</v>
      </c>
      <c r="C21" s="390">
        <v>58</v>
      </c>
      <c r="D21" s="348">
        <v>93.98</v>
      </c>
      <c r="E21" s="348">
        <v>58</v>
      </c>
      <c r="F21" s="392">
        <v>368.90658300000001</v>
      </c>
      <c r="G21" s="392">
        <v>50.140526000000001</v>
      </c>
      <c r="H21" s="471">
        <v>44.698357000000001</v>
      </c>
      <c r="I21" s="351">
        <v>22</v>
      </c>
      <c r="J21" s="348">
        <v>33.200000000000003</v>
      </c>
      <c r="K21" s="348">
        <v>22</v>
      </c>
      <c r="L21" s="392">
        <v>144.583</v>
      </c>
      <c r="M21" s="392">
        <v>14.336797000000001</v>
      </c>
      <c r="N21" s="471">
        <v>13.508115</v>
      </c>
      <c r="O21" s="356"/>
      <c r="P21" s="357"/>
      <c r="Q21" s="357"/>
      <c r="R21" s="357"/>
      <c r="S21" s="357"/>
      <c r="T21" s="359"/>
      <c r="U21" s="352">
        <v>80</v>
      </c>
      <c r="V21" s="497">
        <v>127.18</v>
      </c>
      <c r="W21" s="353">
        <v>80</v>
      </c>
      <c r="X21" s="425">
        <v>513.48958300000004</v>
      </c>
      <c r="Y21" s="425">
        <v>64.477322999999998</v>
      </c>
      <c r="Z21" s="472">
        <v>58.206471999999998</v>
      </c>
    </row>
    <row r="22" spans="1:26" ht="13.5" thickBot="1" x14ac:dyDescent="0.25">
      <c r="A22" s="267"/>
      <c r="B22" s="126" t="s">
        <v>104</v>
      </c>
      <c r="C22" s="390">
        <v>6</v>
      </c>
      <c r="D22" s="348">
        <v>13</v>
      </c>
      <c r="E22" s="348">
        <v>6</v>
      </c>
      <c r="F22" s="392">
        <v>37.9</v>
      </c>
      <c r="G22" s="392">
        <v>5.8663600000000002</v>
      </c>
      <c r="H22" s="471">
        <v>5.1166549999999997</v>
      </c>
      <c r="I22" s="351">
        <v>1</v>
      </c>
      <c r="J22" s="348">
        <v>2.5</v>
      </c>
      <c r="K22" s="348">
        <v>1</v>
      </c>
      <c r="L22" s="392">
        <v>55</v>
      </c>
      <c r="M22" s="392">
        <v>5.5</v>
      </c>
      <c r="N22" s="471">
        <v>5.2249999999999996</v>
      </c>
      <c r="O22" s="351">
        <v>1</v>
      </c>
      <c r="P22" s="348">
        <v>10.199999999999999</v>
      </c>
      <c r="Q22" s="348">
        <v>1</v>
      </c>
      <c r="R22" s="392">
        <v>750</v>
      </c>
      <c r="S22" s="392">
        <v>26.25</v>
      </c>
      <c r="T22" s="471">
        <v>7.875</v>
      </c>
      <c r="U22" s="352">
        <v>8</v>
      </c>
      <c r="V22" s="497">
        <v>25.7</v>
      </c>
      <c r="W22" s="353">
        <v>8</v>
      </c>
      <c r="X22" s="425">
        <v>842.9</v>
      </c>
      <c r="Y22" s="425">
        <v>37.61636</v>
      </c>
      <c r="Z22" s="472">
        <v>18.216654999999999</v>
      </c>
    </row>
    <row r="23" spans="1:26" ht="13.5" thickBot="1" x14ac:dyDescent="0.25">
      <c r="A23" s="267"/>
      <c r="B23" s="126" t="s">
        <v>105</v>
      </c>
      <c r="C23" s="390">
        <v>2321</v>
      </c>
      <c r="D23" s="348">
        <v>4772.24</v>
      </c>
      <c r="E23" s="348">
        <v>2315</v>
      </c>
      <c r="F23" s="392">
        <v>23313.041236000001</v>
      </c>
      <c r="G23" s="392">
        <v>3804.7557579999998</v>
      </c>
      <c r="H23" s="471">
        <v>3354.030706</v>
      </c>
      <c r="I23" s="351">
        <v>806</v>
      </c>
      <c r="J23" s="348">
        <v>2734.8</v>
      </c>
      <c r="K23" s="348">
        <v>802</v>
      </c>
      <c r="L23" s="392">
        <v>12024.298296000001</v>
      </c>
      <c r="M23" s="392">
        <v>2131.6398319999998</v>
      </c>
      <c r="N23" s="471">
        <v>1945.000315</v>
      </c>
      <c r="O23" s="351">
        <v>1</v>
      </c>
      <c r="P23" s="348">
        <v>40</v>
      </c>
      <c r="Q23" s="348">
        <v>1</v>
      </c>
      <c r="R23" s="392">
        <v>1262.8799819999999</v>
      </c>
      <c r="S23" s="392">
        <v>31.571999999999999</v>
      </c>
      <c r="T23" s="471">
        <v>12.6288</v>
      </c>
      <c r="U23" s="352">
        <v>3128</v>
      </c>
      <c r="V23" s="497">
        <v>7547.04</v>
      </c>
      <c r="W23" s="353">
        <v>3118</v>
      </c>
      <c r="X23" s="425">
        <v>36600.219513999997</v>
      </c>
      <c r="Y23" s="425">
        <v>5967.9675900000002</v>
      </c>
      <c r="Z23" s="472">
        <v>5311.6598210000002</v>
      </c>
    </row>
    <row r="24" spans="1:26" ht="13.5" thickBot="1" x14ac:dyDescent="0.25">
      <c r="A24" s="267"/>
      <c r="B24" s="126" t="s">
        <v>137</v>
      </c>
      <c r="C24" s="390">
        <v>2559</v>
      </c>
      <c r="D24" s="348">
        <v>3880.99</v>
      </c>
      <c r="E24" s="348">
        <v>2538</v>
      </c>
      <c r="F24" s="392">
        <v>30365.448236</v>
      </c>
      <c r="G24" s="392">
        <v>5841.122695</v>
      </c>
      <c r="H24" s="471">
        <v>5035.9101810000002</v>
      </c>
      <c r="I24" s="351">
        <v>1602</v>
      </c>
      <c r="J24" s="348">
        <v>2378.4</v>
      </c>
      <c r="K24" s="348">
        <v>1595</v>
      </c>
      <c r="L24" s="392">
        <v>18291.720259000002</v>
      </c>
      <c r="M24" s="392">
        <v>3555.4010490000001</v>
      </c>
      <c r="N24" s="471">
        <v>3129.7110010000001</v>
      </c>
      <c r="O24" s="356"/>
      <c r="P24" s="357"/>
      <c r="Q24" s="357"/>
      <c r="R24" s="357"/>
      <c r="S24" s="357"/>
      <c r="T24" s="359"/>
      <c r="U24" s="352">
        <v>4161</v>
      </c>
      <c r="V24" s="497">
        <v>6259.39</v>
      </c>
      <c r="W24" s="353">
        <v>4133</v>
      </c>
      <c r="X24" s="425">
        <v>48657.168494999998</v>
      </c>
      <c r="Y24" s="425">
        <v>9396.5237440000001</v>
      </c>
      <c r="Z24" s="472">
        <v>8165.6211819999999</v>
      </c>
    </row>
    <row r="25" spans="1:26" ht="13.5" thickBot="1" x14ac:dyDescent="0.25">
      <c r="A25" s="267"/>
      <c r="B25" s="126" t="s">
        <v>145</v>
      </c>
      <c r="C25" s="390">
        <v>5934</v>
      </c>
      <c r="D25" s="348">
        <v>13611.28</v>
      </c>
      <c r="E25" s="348">
        <v>5808</v>
      </c>
      <c r="F25" s="392">
        <v>45555.865806000002</v>
      </c>
      <c r="G25" s="392">
        <v>8692.8144709999997</v>
      </c>
      <c r="H25" s="471">
        <v>7284.0987729999997</v>
      </c>
      <c r="I25" s="351">
        <v>2363</v>
      </c>
      <c r="J25" s="348">
        <v>5076.4399999999996</v>
      </c>
      <c r="K25" s="348">
        <v>2338</v>
      </c>
      <c r="L25" s="392">
        <v>16392.601052999999</v>
      </c>
      <c r="M25" s="392">
        <v>3142.6351829999999</v>
      </c>
      <c r="N25" s="471">
        <v>2741.0033950000002</v>
      </c>
      <c r="O25" s="351">
        <v>1</v>
      </c>
      <c r="P25" s="348">
        <v>42.2</v>
      </c>
      <c r="Q25" s="348">
        <v>1</v>
      </c>
      <c r="R25" s="392">
        <v>1957.9771410000001</v>
      </c>
      <c r="S25" s="392">
        <v>14.011664</v>
      </c>
      <c r="T25" s="471">
        <v>4.2034989999999999</v>
      </c>
      <c r="U25" s="352">
        <v>8298</v>
      </c>
      <c r="V25" s="497">
        <v>18729.919999999998</v>
      </c>
      <c r="W25" s="353">
        <v>8147</v>
      </c>
      <c r="X25" s="425">
        <v>63906.444000000003</v>
      </c>
      <c r="Y25" s="425">
        <v>11849.461318</v>
      </c>
      <c r="Z25" s="472">
        <v>10029.305667000001</v>
      </c>
    </row>
    <row r="26" spans="1:26" ht="13.5" thickBot="1" x14ac:dyDescent="0.25">
      <c r="A26" s="267"/>
      <c r="B26" s="126" t="s">
        <v>232</v>
      </c>
      <c r="C26" s="390">
        <v>28</v>
      </c>
      <c r="D26" s="348">
        <v>217.28</v>
      </c>
      <c r="E26" s="348">
        <v>28</v>
      </c>
      <c r="F26" s="392">
        <v>713</v>
      </c>
      <c r="G26" s="392">
        <v>121.21895600000001</v>
      </c>
      <c r="H26" s="471">
        <v>110.76200799999999</v>
      </c>
      <c r="I26" s="351">
        <v>11</v>
      </c>
      <c r="J26" s="348">
        <v>107.5</v>
      </c>
      <c r="K26" s="348">
        <v>11</v>
      </c>
      <c r="L26" s="392">
        <v>180.6</v>
      </c>
      <c r="M26" s="392">
        <v>34.97598</v>
      </c>
      <c r="N26" s="471">
        <v>29.765180000000001</v>
      </c>
      <c r="O26" s="356"/>
      <c r="P26" s="357"/>
      <c r="Q26" s="357"/>
      <c r="R26" s="357"/>
      <c r="S26" s="357"/>
      <c r="T26" s="359"/>
      <c r="U26" s="352">
        <v>39</v>
      </c>
      <c r="V26" s="497">
        <v>324.77999999999997</v>
      </c>
      <c r="W26" s="353">
        <v>39</v>
      </c>
      <c r="X26" s="425">
        <v>893.6</v>
      </c>
      <c r="Y26" s="425">
        <v>156.19493600000001</v>
      </c>
      <c r="Z26" s="472">
        <v>140.527188</v>
      </c>
    </row>
    <row r="27" spans="1:26" ht="13.5" thickBot="1" x14ac:dyDescent="0.25">
      <c r="A27" s="267"/>
      <c r="B27" s="126" t="s">
        <v>704</v>
      </c>
      <c r="C27" s="390">
        <v>119</v>
      </c>
      <c r="D27" s="348">
        <v>5144.49</v>
      </c>
      <c r="E27" s="348">
        <v>117</v>
      </c>
      <c r="F27" s="392">
        <v>31016.995332999999</v>
      </c>
      <c r="G27" s="392">
        <v>3304.245891</v>
      </c>
      <c r="H27" s="471">
        <v>3097.5639099999999</v>
      </c>
      <c r="I27" s="351">
        <v>121</v>
      </c>
      <c r="J27" s="348">
        <v>5900.44</v>
      </c>
      <c r="K27" s="348">
        <v>119</v>
      </c>
      <c r="L27" s="392">
        <v>35403.466667000001</v>
      </c>
      <c r="M27" s="392">
        <v>3786.6697960000001</v>
      </c>
      <c r="N27" s="471">
        <v>3576.5567729999998</v>
      </c>
      <c r="O27" s="356"/>
      <c r="P27" s="357"/>
      <c r="Q27" s="357"/>
      <c r="R27" s="357"/>
      <c r="S27" s="357"/>
      <c r="T27" s="359"/>
      <c r="U27" s="352">
        <v>240</v>
      </c>
      <c r="V27" s="497">
        <v>11044.93</v>
      </c>
      <c r="W27" s="353">
        <v>236</v>
      </c>
      <c r="X27" s="425">
        <v>66420.462</v>
      </c>
      <c r="Y27" s="425">
        <v>7090.9156869999997</v>
      </c>
      <c r="Z27" s="472">
        <v>6674.1206830000001</v>
      </c>
    </row>
    <row r="28" spans="1:26" ht="13.5" thickBot="1" x14ac:dyDescent="0.25">
      <c r="A28" s="267"/>
      <c r="B28" s="126" t="s">
        <v>242</v>
      </c>
      <c r="C28" s="390">
        <v>4384</v>
      </c>
      <c r="D28" s="348">
        <v>4508.58</v>
      </c>
      <c r="E28" s="348">
        <v>4382</v>
      </c>
      <c r="F28" s="392">
        <v>13894.858236</v>
      </c>
      <c r="G28" s="392">
        <v>2649.6396580000001</v>
      </c>
      <c r="H28" s="471">
        <v>2444.1603829999999</v>
      </c>
      <c r="I28" s="351">
        <v>1998</v>
      </c>
      <c r="J28" s="348">
        <v>2002.25</v>
      </c>
      <c r="K28" s="348">
        <v>1994</v>
      </c>
      <c r="L28" s="392">
        <v>6227.2596100000001</v>
      </c>
      <c r="M28" s="392">
        <v>1175.720996</v>
      </c>
      <c r="N28" s="471">
        <v>1112.7513759999999</v>
      </c>
      <c r="O28" s="351">
        <v>1</v>
      </c>
      <c r="P28" s="348">
        <v>57</v>
      </c>
      <c r="Q28" s="348">
        <v>1</v>
      </c>
      <c r="R28" s="392">
        <v>285.92795999999998</v>
      </c>
      <c r="S28" s="392">
        <v>8.5778390000000009</v>
      </c>
      <c r="T28" s="471">
        <v>2.5733519999999999</v>
      </c>
      <c r="U28" s="352">
        <v>6383</v>
      </c>
      <c r="V28" s="497">
        <v>6567.83</v>
      </c>
      <c r="W28" s="353">
        <v>6377</v>
      </c>
      <c r="X28" s="425">
        <v>20408.045805999998</v>
      </c>
      <c r="Y28" s="425">
        <v>3833.9384930000001</v>
      </c>
      <c r="Z28" s="472">
        <v>3559.485111</v>
      </c>
    </row>
    <row r="29" spans="1:26" ht="13.5" thickBot="1" x14ac:dyDescent="0.25">
      <c r="A29" s="267"/>
      <c r="B29" s="126" t="s">
        <v>274</v>
      </c>
      <c r="C29" s="390">
        <v>1197</v>
      </c>
      <c r="D29" s="348">
        <v>3739.92</v>
      </c>
      <c r="E29" s="348">
        <v>1166</v>
      </c>
      <c r="F29" s="392">
        <v>17117.681282000001</v>
      </c>
      <c r="G29" s="392">
        <v>2687.8168930000002</v>
      </c>
      <c r="H29" s="471">
        <v>2425.4201240000002</v>
      </c>
      <c r="I29" s="351">
        <v>585</v>
      </c>
      <c r="J29" s="348">
        <v>2305.4299999999998</v>
      </c>
      <c r="K29" s="348">
        <v>578</v>
      </c>
      <c r="L29" s="392">
        <v>11994.902179999999</v>
      </c>
      <c r="M29" s="392">
        <v>1709.819812</v>
      </c>
      <c r="N29" s="471">
        <v>1577.4800299999999</v>
      </c>
      <c r="O29" s="356"/>
      <c r="P29" s="357"/>
      <c r="Q29" s="357"/>
      <c r="R29" s="357"/>
      <c r="S29" s="357"/>
      <c r="T29" s="359"/>
      <c r="U29" s="352">
        <v>1782</v>
      </c>
      <c r="V29" s="497">
        <v>6045.35</v>
      </c>
      <c r="W29" s="353">
        <v>1744</v>
      </c>
      <c r="X29" s="425">
        <v>29112.583461999999</v>
      </c>
      <c r="Y29" s="425">
        <v>4397.6367049999999</v>
      </c>
      <c r="Z29" s="472">
        <v>4002.9001539999999</v>
      </c>
    </row>
    <row r="30" spans="1:26" ht="13.5" thickBot="1" x14ac:dyDescent="0.25">
      <c r="A30" s="267"/>
      <c r="B30" s="126" t="s">
        <v>388</v>
      </c>
      <c r="C30" s="390">
        <v>799</v>
      </c>
      <c r="D30" s="348">
        <v>3791.09</v>
      </c>
      <c r="E30" s="348">
        <v>443</v>
      </c>
      <c r="F30" s="392">
        <v>43555.127340999999</v>
      </c>
      <c r="G30" s="392">
        <v>7387.6908480000002</v>
      </c>
      <c r="H30" s="471">
        <v>6996.1965600000003</v>
      </c>
      <c r="I30" s="351">
        <v>373</v>
      </c>
      <c r="J30" s="348">
        <v>1777.78</v>
      </c>
      <c r="K30" s="348">
        <v>220</v>
      </c>
      <c r="L30" s="392">
        <v>20036.847126000001</v>
      </c>
      <c r="M30" s="392">
        <v>3119.5007869999999</v>
      </c>
      <c r="N30" s="471">
        <v>2944.1529949999999</v>
      </c>
      <c r="O30" s="356"/>
      <c r="P30" s="357"/>
      <c r="Q30" s="357"/>
      <c r="R30" s="357"/>
      <c r="S30" s="357"/>
      <c r="T30" s="359"/>
      <c r="U30" s="352">
        <v>1172</v>
      </c>
      <c r="V30" s="497">
        <v>5568.87</v>
      </c>
      <c r="W30" s="353">
        <v>663</v>
      </c>
      <c r="X30" s="425">
        <v>63591.974467</v>
      </c>
      <c r="Y30" s="425">
        <v>10507.191634999999</v>
      </c>
      <c r="Z30" s="472">
        <v>9940.3495550000007</v>
      </c>
    </row>
    <row r="31" spans="1:26" ht="13.5" thickBot="1" x14ac:dyDescent="0.25">
      <c r="A31" s="267"/>
      <c r="B31" s="126" t="s">
        <v>21</v>
      </c>
      <c r="C31" s="390">
        <v>784</v>
      </c>
      <c r="D31" s="348">
        <v>3949.64</v>
      </c>
      <c r="E31" s="348">
        <v>700</v>
      </c>
      <c r="F31" s="392">
        <v>23059.701690000002</v>
      </c>
      <c r="G31" s="392">
        <v>2785.4414320000001</v>
      </c>
      <c r="H31" s="471">
        <v>2449.2980870000001</v>
      </c>
      <c r="I31" s="351">
        <v>382</v>
      </c>
      <c r="J31" s="348">
        <v>2848.9</v>
      </c>
      <c r="K31" s="348">
        <v>316</v>
      </c>
      <c r="L31" s="392">
        <v>17769.628078999998</v>
      </c>
      <c r="M31" s="392">
        <v>2025.2084</v>
      </c>
      <c r="N31" s="471">
        <v>1901.0647590000001</v>
      </c>
      <c r="O31" s="351">
        <v>3</v>
      </c>
      <c r="P31" s="348">
        <v>163</v>
      </c>
      <c r="Q31" s="348">
        <v>3</v>
      </c>
      <c r="R31" s="392">
        <v>2910.3714519999999</v>
      </c>
      <c r="S31" s="392">
        <v>61.25882</v>
      </c>
      <c r="T31" s="471">
        <v>22.784148999999999</v>
      </c>
      <c r="U31" s="352">
        <v>1169</v>
      </c>
      <c r="V31" s="497">
        <v>6961.54</v>
      </c>
      <c r="W31" s="353">
        <v>1019</v>
      </c>
      <c r="X31" s="425">
        <v>43739.701221000003</v>
      </c>
      <c r="Y31" s="425">
        <v>4871.9086520000001</v>
      </c>
      <c r="Z31" s="472">
        <v>4373.1469950000001</v>
      </c>
    </row>
    <row r="32" spans="1:26" ht="13.5" thickBot="1" x14ac:dyDescent="0.25">
      <c r="A32" s="267"/>
      <c r="B32" s="126" t="s">
        <v>316</v>
      </c>
      <c r="C32" s="390">
        <v>677</v>
      </c>
      <c r="D32" s="348">
        <v>1462.91</v>
      </c>
      <c r="E32" s="348">
        <v>672</v>
      </c>
      <c r="F32" s="392">
        <v>7824.8554059999997</v>
      </c>
      <c r="G32" s="392">
        <v>1352.2654070000001</v>
      </c>
      <c r="H32" s="471">
        <v>1154.0810750000001</v>
      </c>
      <c r="I32" s="351">
        <v>349</v>
      </c>
      <c r="J32" s="348">
        <v>606.23</v>
      </c>
      <c r="K32" s="348">
        <v>346</v>
      </c>
      <c r="L32" s="392">
        <v>3145.9632649999999</v>
      </c>
      <c r="M32" s="392">
        <v>549.44302700000003</v>
      </c>
      <c r="N32" s="471">
        <v>477.132566</v>
      </c>
      <c r="O32" s="356"/>
      <c r="P32" s="357"/>
      <c r="Q32" s="357"/>
      <c r="R32" s="357"/>
      <c r="S32" s="357"/>
      <c r="T32" s="359"/>
      <c r="U32" s="352">
        <v>1026</v>
      </c>
      <c r="V32" s="497">
        <v>2069.14</v>
      </c>
      <c r="W32" s="353">
        <v>1018</v>
      </c>
      <c r="X32" s="425">
        <v>10970.818671000001</v>
      </c>
      <c r="Y32" s="425">
        <v>1901.7084339999999</v>
      </c>
      <c r="Z32" s="472">
        <v>1631.2136410000001</v>
      </c>
    </row>
    <row r="33" spans="1:26" ht="13.5" thickBot="1" x14ac:dyDescent="0.25">
      <c r="A33" s="267"/>
      <c r="B33" s="126" t="s">
        <v>728</v>
      </c>
      <c r="C33" s="390">
        <v>1</v>
      </c>
      <c r="D33" s="348">
        <v>0.5</v>
      </c>
      <c r="E33" s="348">
        <v>1</v>
      </c>
      <c r="F33" s="392">
        <v>3</v>
      </c>
      <c r="G33" s="392">
        <v>0.13599600000000001</v>
      </c>
      <c r="H33" s="471">
        <v>0.12919600000000001</v>
      </c>
      <c r="I33" s="351">
        <v>4</v>
      </c>
      <c r="J33" s="348">
        <v>3.4</v>
      </c>
      <c r="K33" s="348">
        <v>4</v>
      </c>
      <c r="L33" s="392">
        <v>16.5</v>
      </c>
      <c r="M33" s="392">
        <v>0.74798399999999998</v>
      </c>
      <c r="N33" s="471">
        <v>0.70378399999999997</v>
      </c>
      <c r="O33" s="356"/>
      <c r="P33" s="357"/>
      <c r="Q33" s="357"/>
      <c r="R33" s="357"/>
      <c r="S33" s="357"/>
      <c r="T33" s="359"/>
      <c r="U33" s="352">
        <v>5</v>
      </c>
      <c r="V33" s="497">
        <v>3.9</v>
      </c>
      <c r="W33" s="353">
        <v>5</v>
      </c>
      <c r="X33" s="425">
        <v>19.5</v>
      </c>
      <c r="Y33" s="425">
        <v>0.88397999999999999</v>
      </c>
      <c r="Z33" s="472">
        <v>0.83298000000000005</v>
      </c>
    </row>
    <row r="34" spans="1:26" ht="13.5" thickBot="1" x14ac:dyDescent="0.25">
      <c r="A34" s="267"/>
      <c r="B34" s="126" t="s">
        <v>730</v>
      </c>
      <c r="C34" s="390">
        <v>33</v>
      </c>
      <c r="D34" s="348">
        <v>723.02</v>
      </c>
      <c r="E34" s="348">
        <v>33</v>
      </c>
      <c r="F34" s="392">
        <v>1443.8056670000001</v>
      </c>
      <c r="G34" s="392">
        <v>278.64122600000002</v>
      </c>
      <c r="H34" s="471">
        <v>233.176163</v>
      </c>
      <c r="I34" s="351">
        <v>19</v>
      </c>
      <c r="J34" s="348">
        <v>231.6</v>
      </c>
      <c r="K34" s="348">
        <v>19</v>
      </c>
      <c r="L34" s="392">
        <v>635.5</v>
      </c>
      <c r="M34" s="392">
        <v>108.137968</v>
      </c>
      <c r="N34" s="471">
        <v>95.651067999999995</v>
      </c>
      <c r="O34" s="356"/>
      <c r="P34" s="357"/>
      <c r="Q34" s="357"/>
      <c r="R34" s="357"/>
      <c r="S34" s="357"/>
      <c r="T34" s="359"/>
      <c r="U34" s="352">
        <v>52</v>
      </c>
      <c r="V34" s="497">
        <v>954.62</v>
      </c>
      <c r="W34" s="353">
        <v>52</v>
      </c>
      <c r="X34" s="425">
        <v>2079.3056670000001</v>
      </c>
      <c r="Y34" s="425">
        <v>386.77919400000002</v>
      </c>
      <c r="Z34" s="472">
        <v>328.82723099999998</v>
      </c>
    </row>
    <row r="35" spans="1:26" ht="13.5" thickBot="1" x14ac:dyDescent="0.25">
      <c r="A35" s="267"/>
      <c r="B35" s="126" t="s">
        <v>399</v>
      </c>
      <c r="C35" s="390">
        <v>1715</v>
      </c>
      <c r="D35" s="348">
        <v>2637.42</v>
      </c>
      <c r="E35" s="348">
        <v>1670</v>
      </c>
      <c r="F35" s="392">
        <v>17095.826312000001</v>
      </c>
      <c r="G35" s="392">
        <v>2586.7643750000002</v>
      </c>
      <c r="H35" s="471">
        <v>2316.666553</v>
      </c>
      <c r="I35" s="351">
        <v>491</v>
      </c>
      <c r="J35" s="348">
        <v>785.26</v>
      </c>
      <c r="K35" s="348">
        <v>478</v>
      </c>
      <c r="L35" s="392">
        <v>6323.1870150000004</v>
      </c>
      <c r="M35" s="392">
        <v>899.196147</v>
      </c>
      <c r="N35" s="471">
        <v>820.71646399999997</v>
      </c>
      <c r="O35" s="356"/>
      <c r="P35" s="357"/>
      <c r="Q35" s="357"/>
      <c r="R35" s="357"/>
      <c r="S35" s="357"/>
      <c r="T35" s="359"/>
      <c r="U35" s="352">
        <v>2206</v>
      </c>
      <c r="V35" s="497">
        <v>3422.68</v>
      </c>
      <c r="W35" s="353">
        <v>2148</v>
      </c>
      <c r="X35" s="425">
        <v>23419.013327000001</v>
      </c>
      <c r="Y35" s="425">
        <v>3485.9605219999999</v>
      </c>
      <c r="Z35" s="472">
        <v>3137.3830170000001</v>
      </c>
    </row>
    <row r="36" spans="1:26" ht="13.5" thickBot="1" x14ac:dyDescent="0.25">
      <c r="A36" s="267"/>
      <c r="B36" s="126" t="s">
        <v>430</v>
      </c>
      <c r="C36" s="390">
        <v>23</v>
      </c>
      <c r="D36" s="348">
        <v>101.51</v>
      </c>
      <c r="E36" s="348">
        <v>22</v>
      </c>
      <c r="F36" s="392">
        <v>413.88932699999998</v>
      </c>
      <c r="G36" s="392">
        <v>49.270525999999997</v>
      </c>
      <c r="H36" s="471">
        <v>43.052387000000003</v>
      </c>
      <c r="I36" s="351">
        <v>12</v>
      </c>
      <c r="J36" s="348">
        <v>33.5</v>
      </c>
      <c r="K36" s="348">
        <v>12</v>
      </c>
      <c r="L36" s="392">
        <v>187.75</v>
      </c>
      <c r="M36" s="392">
        <v>14.303488</v>
      </c>
      <c r="N36" s="471">
        <v>12.679748</v>
      </c>
      <c r="O36" s="351">
        <v>1</v>
      </c>
      <c r="P36" s="348">
        <v>130</v>
      </c>
      <c r="Q36" s="348">
        <v>1</v>
      </c>
      <c r="R36" s="392">
        <v>1644.5</v>
      </c>
      <c r="S36" s="392">
        <v>33.147399999999998</v>
      </c>
      <c r="T36" s="471">
        <v>9.9442199999999996</v>
      </c>
      <c r="U36" s="352">
        <v>36</v>
      </c>
      <c r="V36" s="497">
        <v>265.01</v>
      </c>
      <c r="W36" s="353">
        <v>35</v>
      </c>
      <c r="X36" s="425">
        <v>2246.1393269999999</v>
      </c>
      <c r="Y36" s="425">
        <v>96.721413999999996</v>
      </c>
      <c r="Z36" s="472">
        <v>65.676355000000001</v>
      </c>
    </row>
    <row r="37" spans="1:26" ht="13.5" thickBot="1" x14ac:dyDescent="0.25">
      <c r="A37" s="267"/>
      <c r="B37" s="126" t="s">
        <v>0</v>
      </c>
      <c r="C37" s="390">
        <v>1057</v>
      </c>
      <c r="D37" s="348">
        <v>2449.17</v>
      </c>
      <c r="E37" s="348">
        <v>1005</v>
      </c>
      <c r="F37" s="392">
        <v>16171.293842999999</v>
      </c>
      <c r="G37" s="392">
        <v>2041.257908</v>
      </c>
      <c r="H37" s="471">
        <v>1611.2649329999999</v>
      </c>
      <c r="I37" s="351">
        <v>385</v>
      </c>
      <c r="J37" s="348">
        <v>935.42</v>
      </c>
      <c r="K37" s="348">
        <v>378</v>
      </c>
      <c r="L37" s="392">
        <v>5928.7943089999999</v>
      </c>
      <c r="M37" s="392">
        <v>788.49173199999996</v>
      </c>
      <c r="N37" s="471">
        <v>671.79041099999995</v>
      </c>
      <c r="O37" s="351">
        <v>17</v>
      </c>
      <c r="P37" s="348">
        <v>165.43</v>
      </c>
      <c r="Q37" s="348">
        <v>18</v>
      </c>
      <c r="R37" s="392">
        <v>3654.6928640000001</v>
      </c>
      <c r="S37" s="392">
        <v>376.67084799999998</v>
      </c>
      <c r="T37" s="471">
        <v>130.954588</v>
      </c>
      <c r="U37" s="352">
        <v>1459</v>
      </c>
      <c r="V37" s="497">
        <v>3550.02</v>
      </c>
      <c r="W37" s="353">
        <v>1401</v>
      </c>
      <c r="X37" s="425">
        <v>25754.781016000001</v>
      </c>
      <c r="Y37" s="425">
        <v>3206.4204880000002</v>
      </c>
      <c r="Z37" s="472">
        <v>2414.0099319999999</v>
      </c>
    </row>
    <row r="38" spans="1:26" ht="13.5" thickBot="1" x14ac:dyDescent="0.25">
      <c r="A38" s="267"/>
      <c r="B38" s="126" t="s">
        <v>449</v>
      </c>
      <c r="C38" s="390">
        <v>533</v>
      </c>
      <c r="D38" s="348">
        <v>4494.0600000000004</v>
      </c>
      <c r="E38" s="348">
        <v>509</v>
      </c>
      <c r="F38" s="392">
        <v>26516.058703999999</v>
      </c>
      <c r="G38" s="392">
        <v>4198.7037389999996</v>
      </c>
      <c r="H38" s="471">
        <v>3901.3778910000001</v>
      </c>
      <c r="I38" s="351">
        <v>328</v>
      </c>
      <c r="J38" s="348">
        <v>1755.75</v>
      </c>
      <c r="K38" s="348">
        <v>319</v>
      </c>
      <c r="L38" s="392">
        <v>11538.075416</v>
      </c>
      <c r="M38" s="392">
        <v>1625.480918</v>
      </c>
      <c r="N38" s="471">
        <v>1460.236224</v>
      </c>
      <c r="O38" s="351">
        <v>8</v>
      </c>
      <c r="P38" s="348">
        <v>717.2</v>
      </c>
      <c r="Q38" s="348">
        <v>2</v>
      </c>
      <c r="R38" s="392">
        <v>2516.2015889999998</v>
      </c>
      <c r="S38" s="392">
        <v>48.403035000000003</v>
      </c>
      <c r="T38" s="471">
        <v>14.520911</v>
      </c>
      <c r="U38" s="352">
        <v>869</v>
      </c>
      <c r="V38" s="497">
        <v>6967.01</v>
      </c>
      <c r="W38" s="353">
        <v>830</v>
      </c>
      <c r="X38" s="425">
        <v>40570.335708999999</v>
      </c>
      <c r="Y38" s="425">
        <v>5872.5876920000001</v>
      </c>
      <c r="Z38" s="472">
        <v>5376.1350259999999</v>
      </c>
    </row>
    <row r="39" spans="1:26" ht="13.5" thickBot="1" x14ac:dyDescent="0.25">
      <c r="A39" s="267"/>
      <c r="B39" s="126" t="s">
        <v>62</v>
      </c>
      <c r="C39" s="390">
        <v>4708</v>
      </c>
      <c r="D39" s="348">
        <v>5545.24</v>
      </c>
      <c r="E39" s="348">
        <v>4699</v>
      </c>
      <c r="F39" s="392">
        <v>16919.452773000001</v>
      </c>
      <c r="G39" s="392">
        <v>3181.2382819999998</v>
      </c>
      <c r="H39" s="471">
        <v>2914.8236649999999</v>
      </c>
      <c r="I39" s="351">
        <v>1880</v>
      </c>
      <c r="J39" s="348">
        <v>2116.36</v>
      </c>
      <c r="K39" s="348">
        <v>1875</v>
      </c>
      <c r="L39" s="392">
        <v>7057.0593490000001</v>
      </c>
      <c r="M39" s="392">
        <v>1251.568454</v>
      </c>
      <c r="N39" s="471">
        <v>1175.992749</v>
      </c>
      <c r="O39" s="356"/>
      <c r="P39" s="357"/>
      <c r="Q39" s="357"/>
      <c r="R39" s="357"/>
      <c r="S39" s="357"/>
      <c r="T39" s="359"/>
      <c r="U39" s="352">
        <v>6588</v>
      </c>
      <c r="V39" s="497">
        <v>7661.6</v>
      </c>
      <c r="W39" s="353">
        <v>6574</v>
      </c>
      <c r="X39" s="425">
        <v>23976.512122</v>
      </c>
      <c r="Y39" s="425">
        <v>4432.8067359999995</v>
      </c>
      <c r="Z39" s="472">
        <v>4090.8164139999999</v>
      </c>
    </row>
    <row r="40" spans="1:26" ht="13.5" thickBot="1" x14ac:dyDescent="0.25">
      <c r="A40" s="267"/>
      <c r="B40" s="126" t="s">
        <v>515</v>
      </c>
      <c r="C40" s="390">
        <v>1450</v>
      </c>
      <c r="D40" s="348">
        <v>2457.48</v>
      </c>
      <c r="E40" s="348">
        <v>1438</v>
      </c>
      <c r="F40" s="392">
        <v>15117.382216</v>
      </c>
      <c r="G40" s="392">
        <v>2921.2442289999999</v>
      </c>
      <c r="H40" s="471">
        <v>2538.4429340000002</v>
      </c>
      <c r="I40" s="351">
        <v>619</v>
      </c>
      <c r="J40" s="348">
        <v>1150.53</v>
      </c>
      <c r="K40" s="348">
        <v>617</v>
      </c>
      <c r="L40" s="392">
        <v>6919.7277640000002</v>
      </c>
      <c r="M40" s="392">
        <v>1325.3103530000001</v>
      </c>
      <c r="N40" s="471">
        <v>1162.1233850000001</v>
      </c>
      <c r="O40" s="356"/>
      <c r="P40" s="357"/>
      <c r="Q40" s="357"/>
      <c r="R40" s="357"/>
      <c r="S40" s="357"/>
      <c r="T40" s="359"/>
      <c r="U40" s="352">
        <v>2069</v>
      </c>
      <c r="V40" s="497">
        <v>3608.01</v>
      </c>
      <c r="W40" s="353">
        <v>2055</v>
      </c>
      <c r="X40" s="425">
        <v>22037.109980000001</v>
      </c>
      <c r="Y40" s="425">
        <v>4246.5545819999998</v>
      </c>
      <c r="Z40" s="472">
        <v>3700.566319</v>
      </c>
    </row>
    <row r="41" spans="1:26" ht="13.5" thickBot="1" x14ac:dyDescent="0.25">
      <c r="A41" s="267"/>
      <c r="B41" s="126" t="s">
        <v>718</v>
      </c>
      <c r="C41" s="390">
        <v>48</v>
      </c>
      <c r="D41" s="348">
        <v>276</v>
      </c>
      <c r="E41" s="348">
        <v>48</v>
      </c>
      <c r="F41" s="392">
        <v>516.16666599999996</v>
      </c>
      <c r="G41" s="392">
        <v>87.529188000000005</v>
      </c>
      <c r="H41" s="471">
        <v>75.266721000000004</v>
      </c>
      <c r="I41" s="351">
        <v>49</v>
      </c>
      <c r="J41" s="348">
        <v>345.84</v>
      </c>
      <c r="K41" s="348">
        <v>49</v>
      </c>
      <c r="L41" s="392">
        <v>585.73333300000002</v>
      </c>
      <c r="M41" s="392">
        <v>103.166532</v>
      </c>
      <c r="N41" s="471">
        <v>85.926598999999996</v>
      </c>
      <c r="O41" s="356"/>
      <c r="P41" s="357"/>
      <c r="Q41" s="357"/>
      <c r="R41" s="357"/>
      <c r="S41" s="357"/>
      <c r="T41" s="359"/>
      <c r="U41" s="352">
        <v>97</v>
      </c>
      <c r="V41" s="497">
        <v>621.84</v>
      </c>
      <c r="W41" s="353">
        <v>97</v>
      </c>
      <c r="X41" s="425">
        <v>1101.899999</v>
      </c>
      <c r="Y41" s="425">
        <v>190.69571999999999</v>
      </c>
      <c r="Z41" s="472">
        <v>161.19332</v>
      </c>
    </row>
    <row r="42" spans="1:26" ht="13.5" thickBot="1" x14ac:dyDescent="0.25">
      <c r="A42" s="267"/>
      <c r="B42" s="126" t="s">
        <v>537</v>
      </c>
      <c r="C42" s="390">
        <v>54</v>
      </c>
      <c r="D42" s="348">
        <v>273.75</v>
      </c>
      <c r="E42" s="348">
        <v>49</v>
      </c>
      <c r="F42" s="392">
        <v>2842.3370420000001</v>
      </c>
      <c r="G42" s="392">
        <v>244.70260299999998</v>
      </c>
      <c r="H42" s="471">
        <v>205.48870400000001</v>
      </c>
      <c r="I42" s="351">
        <v>48</v>
      </c>
      <c r="J42" s="348">
        <v>304</v>
      </c>
      <c r="K42" s="348">
        <v>41</v>
      </c>
      <c r="L42" s="392">
        <v>2999.8052640000001</v>
      </c>
      <c r="M42" s="392">
        <v>282.97686499999998</v>
      </c>
      <c r="N42" s="471">
        <v>255.675871</v>
      </c>
      <c r="O42" s="351">
        <v>2</v>
      </c>
      <c r="P42" s="348">
        <v>122</v>
      </c>
      <c r="Q42" s="348">
        <v>2</v>
      </c>
      <c r="R42" s="392">
        <v>971.52</v>
      </c>
      <c r="S42" s="392">
        <v>40.944600000000001</v>
      </c>
      <c r="T42" s="471">
        <v>14.57694</v>
      </c>
      <c r="U42" s="352">
        <v>104</v>
      </c>
      <c r="V42" s="497">
        <v>699.75</v>
      </c>
      <c r="W42" s="353">
        <v>92</v>
      </c>
      <c r="X42" s="425">
        <v>6813.6623060000002</v>
      </c>
      <c r="Y42" s="425">
        <v>568.62406799999997</v>
      </c>
      <c r="Z42" s="472">
        <v>475.74151499999999</v>
      </c>
    </row>
    <row r="43" spans="1:26" ht="13.5" thickBot="1" x14ac:dyDescent="0.25">
      <c r="A43" s="267"/>
      <c r="B43" s="126" t="s">
        <v>226</v>
      </c>
      <c r="C43" s="390">
        <v>577</v>
      </c>
      <c r="D43" s="348">
        <v>994.77</v>
      </c>
      <c r="E43" s="348">
        <v>577</v>
      </c>
      <c r="F43" s="392">
        <v>3044.598782</v>
      </c>
      <c r="G43" s="392">
        <v>561.75191199999995</v>
      </c>
      <c r="H43" s="471">
        <v>509.67944499999999</v>
      </c>
      <c r="I43" s="351">
        <v>271</v>
      </c>
      <c r="J43" s="348">
        <v>429.44</v>
      </c>
      <c r="K43" s="348">
        <v>270</v>
      </c>
      <c r="L43" s="392">
        <v>1338.1603230000001</v>
      </c>
      <c r="M43" s="392">
        <v>246.49203499999999</v>
      </c>
      <c r="N43" s="471">
        <v>225.61207400000001</v>
      </c>
      <c r="O43" s="351">
        <v>1</v>
      </c>
      <c r="P43" s="348">
        <v>5</v>
      </c>
      <c r="Q43" s="348">
        <v>1</v>
      </c>
      <c r="R43" s="392">
        <v>263.39255000000003</v>
      </c>
      <c r="S43" s="392">
        <v>25.022292</v>
      </c>
      <c r="T43" s="471">
        <v>7.5066879999999996</v>
      </c>
      <c r="U43" s="352">
        <v>849</v>
      </c>
      <c r="V43" s="497">
        <v>1429.21</v>
      </c>
      <c r="W43" s="353">
        <v>848</v>
      </c>
      <c r="X43" s="425">
        <v>4646.1516549999997</v>
      </c>
      <c r="Y43" s="425">
        <v>833.26623900000004</v>
      </c>
      <c r="Z43" s="472">
        <v>742.79820700000005</v>
      </c>
    </row>
    <row r="44" spans="1:26" ht="13.5" thickBot="1" x14ac:dyDescent="0.25">
      <c r="A44" s="267"/>
      <c r="B44" s="126" t="s">
        <v>554</v>
      </c>
      <c r="C44" s="390">
        <v>2510</v>
      </c>
      <c r="D44" s="348">
        <v>4941.0200000000004</v>
      </c>
      <c r="E44" s="348">
        <v>2460</v>
      </c>
      <c r="F44" s="392">
        <v>34078.259547000001</v>
      </c>
      <c r="G44" s="392">
        <v>6357.9149340000004</v>
      </c>
      <c r="H44" s="471">
        <v>5565.067626</v>
      </c>
      <c r="I44" s="351">
        <v>5908</v>
      </c>
      <c r="J44" s="348">
        <v>4802.0200000000004</v>
      </c>
      <c r="K44" s="348">
        <v>5887</v>
      </c>
      <c r="L44" s="392">
        <v>39893.65236</v>
      </c>
      <c r="M44" s="392">
        <v>7744.1927480000004</v>
      </c>
      <c r="N44" s="471">
        <v>7139.7538780000004</v>
      </c>
      <c r="O44" s="356"/>
      <c r="P44" s="357"/>
      <c r="Q44" s="357"/>
      <c r="R44" s="357"/>
      <c r="S44" s="357"/>
      <c r="T44" s="359"/>
      <c r="U44" s="352">
        <v>8418</v>
      </c>
      <c r="V44" s="497">
        <v>9743.0400000000009</v>
      </c>
      <c r="W44" s="353">
        <v>8347</v>
      </c>
      <c r="X44" s="425">
        <v>73971.911907000002</v>
      </c>
      <c r="Y44" s="425">
        <v>14102.107682</v>
      </c>
      <c r="Z44" s="472">
        <v>12704.821504</v>
      </c>
    </row>
    <row r="45" spans="1:26" ht="13.5" thickBot="1" x14ac:dyDescent="0.25">
      <c r="A45" s="267"/>
      <c r="B45" s="126" t="s">
        <v>269</v>
      </c>
      <c r="C45" s="390">
        <v>1608</v>
      </c>
      <c r="D45" s="348">
        <v>4301.41</v>
      </c>
      <c r="E45" s="348">
        <v>1576</v>
      </c>
      <c r="F45" s="392">
        <v>16321.367632</v>
      </c>
      <c r="G45" s="392">
        <v>2942.600015</v>
      </c>
      <c r="H45" s="471">
        <v>2696.4843110000002</v>
      </c>
      <c r="I45" s="351">
        <v>698</v>
      </c>
      <c r="J45" s="348">
        <v>4131.55</v>
      </c>
      <c r="K45" s="348">
        <v>676</v>
      </c>
      <c r="L45" s="392">
        <v>15429.804717000001</v>
      </c>
      <c r="M45" s="392">
        <v>2989.9059990000001</v>
      </c>
      <c r="N45" s="471">
        <v>2811.7619970000001</v>
      </c>
      <c r="O45" s="356"/>
      <c r="P45" s="357"/>
      <c r="Q45" s="357"/>
      <c r="R45" s="357"/>
      <c r="S45" s="357"/>
      <c r="T45" s="359"/>
      <c r="U45" s="352">
        <v>2306</v>
      </c>
      <c r="V45" s="497">
        <v>8432.9599999999991</v>
      </c>
      <c r="W45" s="353">
        <v>2252</v>
      </c>
      <c r="X45" s="425">
        <v>31751.172349</v>
      </c>
      <c r="Y45" s="425">
        <v>5932.5060139999996</v>
      </c>
      <c r="Z45" s="472">
        <v>5508.2463079999998</v>
      </c>
    </row>
    <row r="46" spans="1:26" ht="13.5" thickBot="1" x14ac:dyDescent="0.25">
      <c r="A46" s="267"/>
      <c r="B46" s="126" t="s">
        <v>632</v>
      </c>
      <c r="C46" s="390">
        <v>704</v>
      </c>
      <c r="D46" s="348">
        <v>2214.08</v>
      </c>
      <c r="E46" s="348">
        <v>665</v>
      </c>
      <c r="F46" s="392">
        <v>9373.5758119999991</v>
      </c>
      <c r="G46" s="392">
        <v>1486.9254209999999</v>
      </c>
      <c r="H46" s="471">
        <v>1323.170341</v>
      </c>
      <c r="I46" s="351">
        <v>363</v>
      </c>
      <c r="J46" s="348">
        <v>1257.8399999999999</v>
      </c>
      <c r="K46" s="348">
        <v>316</v>
      </c>
      <c r="L46" s="392">
        <v>6294.260929</v>
      </c>
      <c r="M46" s="392">
        <v>1091.230761</v>
      </c>
      <c r="N46" s="471">
        <v>1005.045557</v>
      </c>
      <c r="O46" s="356"/>
      <c r="P46" s="357"/>
      <c r="Q46" s="357"/>
      <c r="R46" s="357"/>
      <c r="S46" s="357"/>
      <c r="T46" s="359"/>
      <c r="U46" s="352">
        <v>1067</v>
      </c>
      <c r="V46" s="497">
        <v>3471.92</v>
      </c>
      <c r="W46" s="353">
        <v>981</v>
      </c>
      <c r="X46" s="425">
        <v>15667.836740999999</v>
      </c>
      <c r="Y46" s="425">
        <v>2578.1561820000002</v>
      </c>
      <c r="Z46" s="472">
        <v>2328.2158979999999</v>
      </c>
    </row>
    <row r="47" spans="1:26" ht="13.5" thickBot="1" x14ac:dyDescent="0.25">
      <c r="A47" s="267"/>
      <c r="B47" s="126" t="s">
        <v>670</v>
      </c>
      <c r="C47" s="390">
        <v>120</v>
      </c>
      <c r="D47" s="348">
        <v>639.22</v>
      </c>
      <c r="E47" s="348">
        <v>119</v>
      </c>
      <c r="F47" s="392">
        <v>4473.2131410000002</v>
      </c>
      <c r="G47" s="392">
        <v>232.746771</v>
      </c>
      <c r="H47" s="471">
        <v>144.36820900000001</v>
      </c>
      <c r="I47" s="351">
        <v>60</v>
      </c>
      <c r="J47" s="348">
        <v>631.41999999999996</v>
      </c>
      <c r="K47" s="348">
        <v>59</v>
      </c>
      <c r="L47" s="392">
        <v>4737.1765500000001</v>
      </c>
      <c r="M47" s="392">
        <v>207.85752099999999</v>
      </c>
      <c r="N47" s="471">
        <v>129.636391</v>
      </c>
      <c r="O47" s="351">
        <v>14</v>
      </c>
      <c r="P47" s="348">
        <v>798.28</v>
      </c>
      <c r="Q47" s="348">
        <v>11</v>
      </c>
      <c r="R47" s="392">
        <v>9928.8048099999996</v>
      </c>
      <c r="S47" s="392">
        <v>225.380763</v>
      </c>
      <c r="T47" s="471">
        <v>70.876992000000001</v>
      </c>
      <c r="U47" s="352">
        <v>194</v>
      </c>
      <c r="V47" s="497">
        <v>2068.92</v>
      </c>
      <c r="W47" s="353">
        <v>189</v>
      </c>
      <c r="X47" s="425">
        <v>19139.194501000002</v>
      </c>
      <c r="Y47" s="425">
        <v>665.98505499999999</v>
      </c>
      <c r="Z47" s="472">
        <v>344.88159200000001</v>
      </c>
    </row>
    <row r="48" spans="1:26" x14ac:dyDescent="0.2">
      <c r="A48" s="474"/>
      <c r="B48" s="475" t="s">
        <v>733</v>
      </c>
      <c r="C48" s="476">
        <v>6</v>
      </c>
      <c r="D48" s="477">
        <v>37.799999999999997</v>
      </c>
      <c r="E48" s="477">
        <v>6</v>
      </c>
      <c r="F48" s="478">
        <v>61</v>
      </c>
      <c r="G48" s="478">
        <v>9.1366540000000001</v>
      </c>
      <c r="H48" s="479">
        <v>7.4198209999999998</v>
      </c>
      <c r="I48" s="480">
        <v>2</v>
      </c>
      <c r="J48" s="477">
        <v>14.33</v>
      </c>
      <c r="K48" s="477">
        <v>2</v>
      </c>
      <c r="L48" s="478">
        <v>22</v>
      </c>
      <c r="M48" s="478">
        <v>4.62</v>
      </c>
      <c r="N48" s="479">
        <v>3.6960000000000002</v>
      </c>
      <c r="O48" s="481"/>
      <c r="P48" s="482"/>
      <c r="Q48" s="482"/>
      <c r="R48" s="482"/>
      <c r="S48" s="482"/>
      <c r="T48" s="483"/>
      <c r="U48" s="484">
        <v>8</v>
      </c>
      <c r="V48" s="498">
        <v>52.13</v>
      </c>
      <c r="W48" s="485">
        <v>8</v>
      </c>
      <c r="X48" s="486">
        <v>83</v>
      </c>
      <c r="Y48" s="486">
        <v>13.756653999999999</v>
      </c>
      <c r="Z48" s="487">
        <v>11.115821</v>
      </c>
    </row>
    <row r="49" spans="1:26" ht="13.5" thickBot="1" x14ac:dyDescent="0.25">
      <c r="A49" s="266" t="s">
        <v>1707</v>
      </c>
      <c r="B49" s="489" t="s">
        <v>1001</v>
      </c>
      <c r="C49" s="490">
        <v>21968</v>
      </c>
      <c r="D49" s="491">
        <v>21968</v>
      </c>
      <c r="E49" s="491">
        <v>21898</v>
      </c>
      <c r="F49" s="492">
        <v>79929.2</v>
      </c>
      <c r="G49" s="492">
        <v>11547.728424999999</v>
      </c>
      <c r="H49" s="493">
        <v>10396.097749</v>
      </c>
      <c r="I49" s="494">
        <v>17023</v>
      </c>
      <c r="J49" s="491">
        <v>17023</v>
      </c>
      <c r="K49" s="491">
        <v>16980</v>
      </c>
      <c r="L49" s="492">
        <v>57927.199999999997</v>
      </c>
      <c r="M49" s="492">
        <v>9319.0048079999997</v>
      </c>
      <c r="N49" s="493">
        <v>8600.732919</v>
      </c>
      <c r="O49" s="499"/>
      <c r="P49" s="500"/>
      <c r="Q49" s="500"/>
      <c r="R49" s="500"/>
      <c r="S49" s="500"/>
      <c r="T49" s="501"/>
      <c r="U49" s="494">
        <v>38991</v>
      </c>
      <c r="V49" s="491">
        <v>38991</v>
      </c>
      <c r="W49" s="491">
        <v>38878</v>
      </c>
      <c r="X49" s="492">
        <v>137856.4</v>
      </c>
      <c r="Y49" s="492">
        <v>20866.733232999999</v>
      </c>
      <c r="Z49" s="496">
        <v>18996.830667999999</v>
      </c>
    </row>
    <row r="50" spans="1:26" ht="13.5" thickBot="1" x14ac:dyDescent="0.25">
      <c r="A50" s="267"/>
      <c r="B50" s="126" t="s">
        <v>1128</v>
      </c>
      <c r="C50" s="390">
        <v>2</v>
      </c>
      <c r="D50" s="348">
        <v>2</v>
      </c>
      <c r="E50" s="348">
        <v>2</v>
      </c>
      <c r="F50" s="392">
        <v>6.9</v>
      </c>
      <c r="G50" s="392">
        <v>0.67320999999999998</v>
      </c>
      <c r="H50" s="471">
        <v>0.60588900000000001</v>
      </c>
      <c r="I50" s="351">
        <v>1</v>
      </c>
      <c r="J50" s="348">
        <v>1</v>
      </c>
      <c r="K50" s="348">
        <v>1</v>
      </c>
      <c r="L50" s="392">
        <v>2.2999999999999998</v>
      </c>
      <c r="M50" s="392">
        <v>0.36592999999999998</v>
      </c>
      <c r="N50" s="471">
        <v>0.347634</v>
      </c>
      <c r="O50" s="356"/>
      <c r="P50" s="357"/>
      <c r="Q50" s="357"/>
      <c r="R50" s="357"/>
      <c r="S50" s="357"/>
      <c r="T50" s="359"/>
      <c r="U50" s="352">
        <v>3</v>
      </c>
      <c r="V50" s="353">
        <v>3</v>
      </c>
      <c r="W50" s="353">
        <v>3</v>
      </c>
      <c r="X50" s="425">
        <v>9.1999999999999993</v>
      </c>
      <c r="Y50" s="425">
        <v>1.03914</v>
      </c>
      <c r="Z50" s="472">
        <v>0.95352300000000001</v>
      </c>
    </row>
    <row r="51" spans="1:26" ht="13.5" thickBot="1" x14ac:dyDescent="0.25">
      <c r="A51" s="267"/>
      <c r="B51" s="126" t="s">
        <v>24</v>
      </c>
      <c r="C51" s="390">
        <v>3644</v>
      </c>
      <c r="D51" s="348">
        <v>3644</v>
      </c>
      <c r="E51" s="348">
        <v>3628</v>
      </c>
      <c r="F51" s="392">
        <v>12503.7</v>
      </c>
      <c r="G51" s="392">
        <v>1621.2873030000001</v>
      </c>
      <c r="H51" s="471">
        <v>1437.2380149999999</v>
      </c>
      <c r="I51" s="351">
        <v>2169</v>
      </c>
      <c r="J51" s="348">
        <v>2169</v>
      </c>
      <c r="K51" s="348">
        <v>2163</v>
      </c>
      <c r="L51" s="392">
        <v>6947</v>
      </c>
      <c r="M51" s="392">
        <v>993.00786400000004</v>
      </c>
      <c r="N51" s="471">
        <v>903.36025299999994</v>
      </c>
      <c r="O51" s="356"/>
      <c r="P51" s="357"/>
      <c r="Q51" s="357"/>
      <c r="R51" s="357"/>
      <c r="S51" s="357"/>
      <c r="T51" s="359"/>
      <c r="U51" s="352">
        <v>5813</v>
      </c>
      <c r="V51" s="353">
        <v>5813</v>
      </c>
      <c r="W51" s="353">
        <v>5791</v>
      </c>
      <c r="X51" s="425">
        <v>19450.7</v>
      </c>
      <c r="Y51" s="425">
        <v>2614.2951670000002</v>
      </c>
      <c r="Z51" s="472">
        <v>2340.5982680000002</v>
      </c>
    </row>
    <row r="52" spans="1:26" ht="13.5" thickBot="1" x14ac:dyDescent="0.25">
      <c r="A52" s="267"/>
      <c r="B52" s="126" t="s">
        <v>697</v>
      </c>
      <c r="C52" s="390">
        <v>604</v>
      </c>
      <c r="D52" s="348">
        <v>604</v>
      </c>
      <c r="E52" s="348">
        <v>601</v>
      </c>
      <c r="F52" s="392">
        <v>2661.3</v>
      </c>
      <c r="G52" s="392">
        <v>333.02884</v>
      </c>
      <c r="H52" s="471">
        <v>315.25989900000002</v>
      </c>
      <c r="I52" s="351">
        <v>343</v>
      </c>
      <c r="J52" s="348">
        <v>343</v>
      </c>
      <c r="K52" s="348">
        <v>342</v>
      </c>
      <c r="L52" s="392">
        <v>1485.8</v>
      </c>
      <c r="M52" s="392">
        <v>195.963358</v>
      </c>
      <c r="N52" s="471">
        <v>185.79647399999999</v>
      </c>
      <c r="O52" s="356"/>
      <c r="P52" s="357"/>
      <c r="Q52" s="357"/>
      <c r="R52" s="357"/>
      <c r="S52" s="357"/>
      <c r="T52" s="359"/>
      <c r="U52" s="352">
        <v>947</v>
      </c>
      <c r="V52" s="353">
        <v>947</v>
      </c>
      <c r="W52" s="353">
        <v>943</v>
      </c>
      <c r="X52" s="425">
        <v>4147.1000000000004</v>
      </c>
      <c r="Y52" s="425">
        <v>528.99219800000003</v>
      </c>
      <c r="Z52" s="472">
        <v>501.05637300000001</v>
      </c>
    </row>
    <row r="53" spans="1:26" ht="13.5" thickBot="1" x14ac:dyDescent="0.25">
      <c r="A53" s="267"/>
      <c r="B53" s="126" t="s">
        <v>92</v>
      </c>
      <c r="C53" s="390">
        <v>63</v>
      </c>
      <c r="D53" s="348">
        <v>63</v>
      </c>
      <c r="E53" s="348">
        <v>63</v>
      </c>
      <c r="F53" s="392">
        <v>177.1</v>
      </c>
      <c r="G53" s="392">
        <v>30.52675</v>
      </c>
      <c r="H53" s="471">
        <v>27.111818</v>
      </c>
      <c r="I53" s="351">
        <v>55</v>
      </c>
      <c r="J53" s="348">
        <v>55</v>
      </c>
      <c r="K53" s="348">
        <v>55</v>
      </c>
      <c r="L53" s="392">
        <v>142.6</v>
      </c>
      <c r="M53" s="392">
        <v>23.367080000000001</v>
      </c>
      <c r="N53" s="471">
        <v>21.8779</v>
      </c>
      <c r="O53" s="356"/>
      <c r="P53" s="357"/>
      <c r="Q53" s="357"/>
      <c r="R53" s="357"/>
      <c r="S53" s="357"/>
      <c r="T53" s="359"/>
      <c r="U53" s="352">
        <v>118</v>
      </c>
      <c r="V53" s="353">
        <v>118</v>
      </c>
      <c r="W53" s="353">
        <v>118</v>
      </c>
      <c r="X53" s="425">
        <v>319.7</v>
      </c>
      <c r="Y53" s="425">
        <v>53.893830000000001</v>
      </c>
      <c r="Z53" s="472">
        <v>48.989718000000003</v>
      </c>
    </row>
    <row r="54" spans="1:26" ht="13.5" thickBot="1" x14ac:dyDescent="0.25">
      <c r="A54" s="267"/>
      <c r="B54" s="126" t="s">
        <v>104</v>
      </c>
      <c r="C54" s="390">
        <v>43</v>
      </c>
      <c r="D54" s="348">
        <v>43</v>
      </c>
      <c r="E54" s="348">
        <v>43</v>
      </c>
      <c r="F54" s="392">
        <v>133.4</v>
      </c>
      <c r="G54" s="392">
        <v>15.237959999999999</v>
      </c>
      <c r="H54" s="471">
        <v>13.695724</v>
      </c>
      <c r="I54" s="351">
        <v>34</v>
      </c>
      <c r="J54" s="348">
        <v>34</v>
      </c>
      <c r="K54" s="348">
        <v>34</v>
      </c>
      <c r="L54" s="392">
        <v>85.1</v>
      </c>
      <c r="M54" s="392">
        <v>12.87425</v>
      </c>
      <c r="N54" s="471">
        <v>11.992191</v>
      </c>
      <c r="O54" s="356"/>
      <c r="P54" s="357"/>
      <c r="Q54" s="357"/>
      <c r="R54" s="357"/>
      <c r="S54" s="357"/>
      <c r="T54" s="359"/>
      <c r="U54" s="352">
        <v>77</v>
      </c>
      <c r="V54" s="353">
        <v>77</v>
      </c>
      <c r="W54" s="353">
        <v>77</v>
      </c>
      <c r="X54" s="425">
        <v>218.5</v>
      </c>
      <c r="Y54" s="425">
        <v>28.112210000000001</v>
      </c>
      <c r="Z54" s="472">
        <v>25.687915</v>
      </c>
    </row>
    <row r="55" spans="1:26" ht="13.5" thickBot="1" x14ac:dyDescent="0.25">
      <c r="A55" s="267"/>
      <c r="B55" s="126" t="s">
        <v>105</v>
      </c>
      <c r="C55" s="390">
        <v>1015</v>
      </c>
      <c r="D55" s="348">
        <v>1015</v>
      </c>
      <c r="E55" s="348">
        <v>1012</v>
      </c>
      <c r="F55" s="392">
        <v>4292</v>
      </c>
      <c r="G55" s="392">
        <v>727.43804999999998</v>
      </c>
      <c r="H55" s="471">
        <v>645.72985500000004</v>
      </c>
      <c r="I55" s="351">
        <v>546</v>
      </c>
      <c r="J55" s="348">
        <v>546</v>
      </c>
      <c r="K55" s="348">
        <v>546</v>
      </c>
      <c r="L55" s="392">
        <v>2305</v>
      </c>
      <c r="M55" s="392">
        <v>435.475054</v>
      </c>
      <c r="N55" s="471">
        <v>397.38327900000002</v>
      </c>
      <c r="O55" s="356"/>
      <c r="P55" s="357"/>
      <c r="Q55" s="357"/>
      <c r="R55" s="357"/>
      <c r="S55" s="357"/>
      <c r="T55" s="359"/>
      <c r="U55" s="352">
        <v>1561</v>
      </c>
      <c r="V55" s="353">
        <v>1561</v>
      </c>
      <c r="W55" s="353">
        <v>1558</v>
      </c>
      <c r="X55" s="425">
        <v>6597</v>
      </c>
      <c r="Y55" s="425">
        <v>1162.913104</v>
      </c>
      <c r="Z55" s="472">
        <v>1043.1131339999999</v>
      </c>
    </row>
    <row r="56" spans="1:26" ht="13.5" thickBot="1" x14ac:dyDescent="0.25">
      <c r="A56" s="267"/>
      <c r="B56" s="126" t="s">
        <v>137</v>
      </c>
      <c r="C56" s="390">
        <v>1286</v>
      </c>
      <c r="D56" s="348">
        <v>1286</v>
      </c>
      <c r="E56" s="348">
        <v>1282</v>
      </c>
      <c r="F56" s="392">
        <v>5170.3</v>
      </c>
      <c r="G56" s="392">
        <v>881.89825399999995</v>
      </c>
      <c r="H56" s="471">
        <v>784.65673700000002</v>
      </c>
      <c r="I56" s="351">
        <v>1858</v>
      </c>
      <c r="J56" s="348">
        <v>1858</v>
      </c>
      <c r="K56" s="348">
        <v>1857</v>
      </c>
      <c r="L56" s="392">
        <v>7370.6</v>
      </c>
      <c r="M56" s="392">
        <v>1267.420382</v>
      </c>
      <c r="N56" s="471">
        <v>1169.1011020000001</v>
      </c>
      <c r="O56" s="356"/>
      <c r="P56" s="357"/>
      <c r="Q56" s="357"/>
      <c r="R56" s="357"/>
      <c r="S56" s="357"/>
      <c r="T56" s="359"/>
      <c r="U56" s="352">
        <v>3144</v>
      </c>
      <c r="V56" s="353">
        <v>3144</v>
      </c>
      <c r="W56" s="353">
        <v>3139</v>
      </c>
      <c r="X56" s="425">
        <v>12540.9</v>
      </c>
      <c r="Y56" s="425">
        <v>2149.318636</v>
      </c>
      <c r="Z56" s="472">
        <v>1953.7578390000001</v>
      </c>
    </row>
    <row r="57" spans="1:26" ht="13.5" thickBot="1" x14ac:dyDescent="0.25">
      <c r="A57" s="267"/>
      <c r="B57" s="126" t="s">
        <v>145</v>
      </c>
      <c r="C57" s="390">
        <v>453</v>
      </c>
      <c r="D57" s="348">
        <v>453</v>
      </c>
      <c r="E57" s="348">
        <v>453</v>
      </c>
      <c r="F57" s="392">
        <v>1399.8</v>
      </c>
      <c r="G57" s="392">
        <v>190.16657000000001</v>
      </c>
      <c r="H57" s="471">
        <v>170.91126</v>
      </c>
      <c r="I57" s="351">
        <v>316</v>
      </c>
      <c r="J57" s="348">
        <v>316</v>
      </c>
      <c r="K57" s="348">
        <v>316</v>
      </c>
      <c r="L57" s="392">
        <v>897.4</v>
      </c>
      <c r="M57" s="392">
        <v>131.75019</v>
      </c>
      <c r="N57" s="471">
        <v>122.13885399999999</v>
      </c>
      <c r="O57" s="356"/>
      <c r="P57" s="357"/>
      <c r="Q57" s="357"/>
      <c r="R57" s="357"/>
      <c r="S57" s="357"/>
      <c r="T57" s="359"/>
      <c r="U57" s="352">
        <v>769</v>
      </c>
      <c r="V57" s="353">
        <v>769</v>
      </c>
      <c r="W57" s="353">
        <v>769</v>
      </c>
      <c r="X57" s="425">
        <v>2297.1999999999998</v>
      </c>
      <c r="Y57" s="425">
        <v>321.91676000000001</v>
      </c>
      <c r="Z57" s="472">
        <v>293.05011400000001</v>
      </c>
    </row>
    <row r="58" spans="1:26" ht="13.5" thickBot="1" x14ac:dyDescent="0.25">
      <c r="A58" s="267"/>
      <c r="B58" s="126" t="s">
        <v>232</v>
      </c>
      <c r="C58" s="390">
        <v>59</v>
      </c>
      <c r="D58" s="348">
        <v>59</v>
      </c>
      <c r="E58" s="348">
        <v>59</v>
      </c>
      <c r="F58" s="392">
        <v>165.6</v>
      </c>
      <c r="G58" s="392">
        <v>20.82742</v>
      </c>
      <c r="H58" s="471">
        <v>19.601704000000002</v>
      </c>
      <c r="I58" s="351">
        <v>53</v>
      </c>
      <c r="J58" s="348">
        <v>53</v>
      </c>
      <c r="K58" s="348">
        <v>53</v>
      </c>
      <c r="L58" s="392">
        <v>133.4</v>
      </c>
      <c r="M58" s="392">
        <v>19.48376</v>
      </c>
      <c r="N58" s="471">
        <v>18.463504</v>
      </c>
      <c r="O58" s="356"/>
      <c r="P58" s="357"/>
      <c r="Q58" s="357"/>
      <c r="R58" s="357"/>
      <c r="S58" s="357"/>
      <c r="T58" s="359"/>
      <c r="U58" s="352">
        <v>112</v>
      </c>
      <c r="V58" s="353">
        <v>112</v>
      </c>
      <c r="W58" s="353">
        <v>112</v>
      </c>
      <c r="X58" s="425">
        <v>299</v>
      </c>
      <c r="Y58" s="425">
        <v>40.31118</v>
      </c>
      <c r="Z58" s="472">
        <v>38.065207999999998</v>
      </c>
    </row>
    <row r="59" spans="1:26" ht="13.5" thickBot="1" x14ac:dyDescent="0.25">
      <c r="A59" s="267"/>
      <c r="B59" s="126" t="s">
        <v>704</v>
      </c>
      <c r="C59" s="390">
        <v>784</v>
      </c>
      <c r="D59" s="348">
        <v>784</v>
      </c>
      <c r="E59" s="348">
        <v>784</v>
      </c>
      <c r="F59" s="392">
        <v>3420.9</v>
      </c>
      <c r="G59" s="392">
        <v>472.43102199999998</v>
      </c>
      <c r="H59" s="471">
        <v>448.19902999999999</v>
      </c>
      <c r="I59" s="351">
        <v>766</v>
      </c>
      <c r="J59" s="348">
        <v>766</v>
      </c>
      <c r="K59" s="348">
        <v>765</v>
      </c>
      <c r="L59" s="392">
        <v>3302.7</v>
      </c>
      <c r="M59" s="392">
        <v>457.86657400000001</v>
      </c>
      <c r="N59" s="471">
        <v>434.80529000000001</v>
      </c>
      <c r="O59" s="356"/>
      <c r="P59" s="357"/>
      <c r="Q59" s="357"/>
      <c r="R59" s="357"/>
      <c r="S59" s="357"/>
      <c r="T59" s="359"/>
      <c r="U59" s="352">
        <v>1550</v>
      </c>
      <c r="V59" s="353">
        <v>1550</v>
      </c>
      <c r="W59" s="353">
        <v>1549</v>
      </c>
      <c r="X59" s="425">
        <v>6723.6</v>
      </c>
      <c r="Y59" s="425">
        <v>930.297596</v>
      </c>
      <c r="Z59" s="472">
        <v>883.00432000000001</v>
      </c>
    </row>
    <row r="60" spans="1:26" ht="13.5" thickBot="1" x14ac:dyDescent="0.25">
      <c r="A60" s="267"/>
      <c r="B60" s="126" t="s">
        <v>242</v>
      </c>
      <c r="C60" s="390">
        <v>953</v>
      </c>
      <c r="D60" s="348">
        <v>953</v>
      </c>
      <c r="E60" s="348">
        <v>950</v>
      </c>
      <c r="F60" s="392">
        <v>2683</v>
      </c>
      <c r="G60" s="392">
        <v>343.21728000000002</v>
      </c>
      <c r="H60" s="471">
        <v>322.33596699999998</v>
      </c>
      <c r="I60" s="351">
        <v>931</v>
      </c>
      <c r="J60" s="348">
        <v>931</v>
      </c>
      <c r="K60" s="348">
        <v>928</v>
      </c>
      <c r="L60" s="392">
        <v>2326.1</v>
      </c>
      <c r="M60" s="392">
        <v>344.23971999999998</v>
      </c>
      <c r="N60" s="471">
        <v>326.695449</v>
      </c>
      <c r="O60" s="356"/>
      <c r="P60" s="357"/>
      <c r="Q60" s="357"/>
      <c r="R60" s="357"/>
      <c r="S60" s="357"/>
      <c r="T60" s="359"/>
      <c r="U60" s="352">
        <v>1884</v>
      </c>
      <c r="V60" s="353">
        <v>1884</v>
      </c>
      <c r="W60" s="353">
        <v>1878</v>
      </c>
      <c r="X60" s="425">
        <v>5009.1000000000004</v>
      </c>
      <c r="Y60" s="425">
        <v>687.45699999999999</v>
      </c>
      <c r="Z60" s="472">
        <v>649.03141600000004</v>
      </c>
    </row>
    <row r="61" spans="1:26" ht="13.5" thickBot="1" x14ac:dyDescent="0.25">
      <c r="A61" s="267"/>
      <c r="B61" s="126" t="s">
        <v>274</v>
      </c>
      <c r="C61" s="390">
        <v>725</v>
      </c>
      <c r="D61" s="348">
        <v>725</v>
      </c>
      <c r="E61" s="348">
        <v>721</v>
      </c>
      <c r="F61" s="392">
        <v>3166.1</v>
      </c>
      <c r="G61" s="392">
        <v>580.19043199999999</v>
      </c>
      <c r="H61" s="471">
        <v>519.18083100000001</v>
      </c>
      <c r="I61" s="351">
        <v>454</v>
      </c>
      <c r="J61" s="348">
        <v>454</v>
      </c>
      <c r="K61" s="348">
        <v>452</v>
      </c>
      <c r="L61" s="392">
        <v>1999.7</v>
      </c>
      <c r="M61" s="392">
        <v>386.25693999999999</v>
      </c>
      <c r="N61" s="471">
        <v>350.90388100000001</v>
      </c>
      <c r="O61" s="356"/>
      <c r="P61" s="357"/>
      <c r="Q61" s="357"/>
      <c r="R61" s="357"/>
      <c r="S61" s="357"/>
      <c r="T61" s="359"/>
      <c r="U61" s="352">
        <v>1179</v>
      </c>
      <c r="V61" s="353">
        <v>1179</v>
      </c>
      <c r="W61" s="353">
        <v>1173</v>
      </c>
      <c r="X61" s="425">
        <v>5165.8</v>
      </c>
      <c r="Y61" s="425">
        <v>966.44737199999997</v>
      </c>
      <c r="Z61" s="472">
        <v>870.08471199999997</v>
      </c>
    </row>
    <row r="62" spans="1:26" ht="13.5" thickBot="1" x14ac:dyDescent="0.25">
      <c r="A62" s="267"/>
      <c r="B62" s="126" t="s">
        <v>388</v>
      </c>
      <c r="C62" s="390">
        <v>78</v>
      </c>
      <c r="D62" s="348">
        <v>78</v>
      </c>
      <c r="E62" s="348">
        <v>78</v>
      </c>
      <c r="F62" s="392">
        <v>300.39999999999998</v>
      </c>
      <c r="G62" s="392">
        <v>34.064190000000004</v>
      </c>
      <c r="H62" s="471">
        <v>29.965767</v>
      </c>
      <c r="I62" s="351">
        <v>35</v>
      </c>
      <c r="J62" s="348">
        <v>35</v>
      </c>
      <c r="K62" s="348">
        <v>35</v>
      </c>
      <c r="L62" s="392">
        <v>119.6</v>
      </c>
      <c r="M62" s="392">
        <v>15.74244</v>
      </c>
      <c r="N62" s="471">
        <v>14.347953</v>
      </c>
      <c r="O62" s="356"/>
      <c r="P62" s="357"/>
      <c r="Q62" s="357"/>
      <c r="R62" s="357"/>
      <c r="S62" s="357"/>
      <c r="T62" s="359"/>
      <c r="U62" s="352">
        <v>113</v>
      </c>
      <c r="V62" s="353">
        <v>113</v>
      </c>
      <c r="W62" s="353">
        <v>113</v>
      </c>
      <c r="X62" s="425">
        <v>420</v>
      </c>
      <c r="Y62" s="425">
        <v>49.806629999999998</v>
      </c>
      <c r="Z62" s="472">
        <v>44.313720000000004</v>
      </c>
    </row>
    <row r="63" spans="1:26" ht="13.5" thickBot="1" x14ac:dyDescent="0.25">
      <c r="A63" s="267"/>
      <c r="B63" s="126" t="s">
        <v>21</v>
      </c>
      <c r="C63" s="390">
        <v>1615</v>
      </c>
      <c r="D63" s="348">
        <v>1615</v>
      </c>
      <c r="E63" s="348">
        <v>1613</v>
      </c>
      <c r="F63" s="392">
        <v>4264.55</v>
      </c>
      <c r="G63" s="392">
        <v>699.67360199999996</v>
      </c>
      <c r="H63" s="471">
        <v>635.20883500000002</v>
      </c>
      <c r="I63" s="351">
        <v>1447</v>
      </c>
      <c r="J63" s="348">
        <v>1447</v>
      </c>
      <c r="K63" s="348">
        <v>1446</v>
      </c>
      <c r="L63" s="392">
        <v>3687.4</v>
      </c>
      <c r="M63" s="392">
        <v>623.32126000000005</v>
      </c>
      <c r="N63" s="471">
        <v>580.08013500000004</v>
      </c>
      <c r="O63" s="356"/>
      <c r="P63" s="357"/>
      <c r="Q63" s="357"/>
      <c r="R63" s="357"/>
      <c r="S63" s="357"/>
      <c r="T63" s="359"/>
      <c r="U63" s="352">
        <v>3062</v>
      </c>
      <c r="V63" s="353">
        <v>3062</v>
      </c>
      <c r="W63" s="353">
        <v>3059</v>
      </c>
      <c r="X63" s="425">
        <v>7951.95</v>
      </c>
      <c r="Y63" s="425">
        <v>1322.994862</v>
      </c>
      <c r="Z63" s="472">
        <v>1215.2889700000001</v>
      </c>
    </row>
    <row r="64" spans="1:26" ht="13.5" thickBot="1" x14ac:dyDescent="0.25">
      <c r="A64" s="267"/>
      <c r="B64" s="126" t="s">
        <v>316</v>
      </c>
      <c r="C64" s="390">
        <v>1409</v>
      </c>
      <c r="D64" s="348">
        <v>1409</v>
      </c>
      <c r="E64" s="348">
        <v>1406</v>
      </c>
      <c r="F64" s="392">
        <v>4424.25</v>
      </c>
      <c r="G64" s="392">
        <v>624.63043200000004</v>
      </c>
      <c r="H64" s="471">
        <v>567.49942799999997</v>
      </c>
      <c r="I64" s="351">
        <v>1359</v>
      </c>
      <c r="J64" s="348">
        <v>1359</v>
      </c>
      <c r="K64" s="348">
        <v>1357</v>
      </c>
      <c r="L64" s="392">
        <v>3802.45</v>
      </c>
      <c r="M64" s="392">
        <v>615.58333000000005</v>
      </c>
      <c r="N64" s="471">
        <v>571.34519599999999</v>
      </c>
      <c r="O64" s="356"/>
      <c r="P64" s="357"/>
      <c r="Q64" s="357"/>
      <c r="R64" s="357"/>
      <c r="S64" s="357"/>
      <c r="T64" s="359"/>
      <c r="U64" s="352">
        <v>2768</v>
      </c>
      <c r="V64" s="353">
        <v>2768</v>
      </c>
      <c r="W64" s="353">
        <v>2763</v>
      </c>
      <c r="X64" s="425">
        <v>8226.7000000000007</v>
      </c>
      <c r="Y64" s="425">
        <v>1240.2137620000001</v>
      </c>
      <c r="Z64" s="472">
        <v>1138.8446240000001</v>
      </c>
    </row>
    <row r="65" spans="1:26" ht="13.5" thickBot="1" x14ac:dyDescent="0.25">
      <c r="A65" s="267"/>
      <c r="B65" s="126" t="s">
        <v>730</v>
      </c>
      <c r="C65" s="390">
        <v>177</v>
      </c>
      <c r="D65" s="348">
        <v>177</v>
      </c>
      <c r="E65" s="348">
        <v>176</v>
      </c>
      <c r="F65" s="392">
        <v>659.2</v>
      </c>
      <c r="G65" s="392">
        <v>87.721059999999994</v>
      </c>
      <c r="H65" s="471">
        <v>83.104566000000005</v>
      </c>
      <c r="I65" s="351">
        <v>92</v>
      </c>
      <c r="J65" s="348">
        <v>92</v>
      </c>
      <c r="K65" s="348">
        <v>92</v>
      </c>
      <c r="L65" s="392">
        <v>348.9</v>
      </c>
      <c r="M65" s="392">
        <v>47.202449999999999</v>
      </c>
      <c r="N65" s="471">
        <v>44.750154000000002</v>
      </c>
      <c r="O65" s="356"/>
      <c r="P65" s="357"/>
      <c r="Q65" s="357"/>
      <c r="R65" s="357"/>
      <c r="S65" s="357"/>
      <c r="T65" s="359"/>
      <c r="U65" s="352">
        <v>269</v>
      </c>
      <c r="V65" s="353">
        <v>269</v>
      </c>
      <c r="W65" s="353">
        <v>268</v>
      </c>
      <c r="X65" s="425">
        <v>1008.1</v>
      </c>
      <c r="Y65" s="425">
        <v>134.92350999999999</v>
      </c>
      <c r="Z65" s="472">
        <v>127.85472</v>
      </c>
    </row>
    <row r="66" spans="1:26" ht="13.5" thickBot="1" x14ac:dyDescent="0.25">
      <c r="A66" s="267"/>
      <c r="B66" s="126" t="s">
        <v>399</v>
      </c>
      <c r="C66" s="390">
        <v>1579</v>
      </c>
      <c r="D66" s="348">
        <v>1579</v>
      </c>
      <c r="E66" s="348">
        <v>1568</v>
      </c>
      <c r="F66" s="392">
        <v>5876.8</v>
      </c>
      <c r="G66" s="392">
        <v>523.03718000000003</v>
      </c>
      <c r="H66" s="471">
        <v>476.89906200000001</v>
      </c>
      <c r="I66" s="351">
        <v>1118</v>
      </c>
      <c r="J66" s="348">
        <v>1118</v>
      </c>
      <c r="K66" s="348">
        <v>1104</v>
      </c>
      <c r="L66" s="392">
        <v>3230.2</v>
      </c>
      <c r="M66" s="392">
        <v>405.80767600000001</v>
      </c>
      <c r="N66" s="471">
        <v>383.55427600000002</v>
      </c>
      <c r="O66" s="356"/>
      <c r="P66" s="357"/>
      <c r="Q66" s="357"/>
      <c r="R66" s="357"/>
      <c r="S66" s="357"/>
      <c r="T66" s="359"/>
      <c r="U66" s="352">
        <v>2697</v>
      </c>
      <c r="V66" s="353">
        <v>2697</v>
      </c>
      <c r="W66" s="353">
        <v>2672</v>
      </c>
      <c r="X66" s="425">
        <v>9107</v>
      </c>
      <c r="Y66" s="425">
        <v>928.84485600000005</v>
      </c>
      <c r="Z66" s="472">
        <v>860.45333800000003</v>
      </c>
    </row>
    <row r="67" spans="1:26" ht="13.5" thickBot="1" x14ac:dyDescent="0.25">
      <c r="A67" s="267"/>
      <c r="B67" s="126" t="s">
        <v>430</v>
      </c>
      <c r="C67" s="390">
        <v>9</v>
      </c>
      <c r="D67" s="348">
        <v>9</v>
      </c>
      <c r="E67" s="348">
        <v>9</v>
      </c>
      <c r="F67" s="392">
        <v>28.55</v>
      </c>
      <c r="G67" s="392">
        <v>4.0709020000000002</v>
      </c>
      <c r="H67" s="471">
        <v>3.6044610000000001</v>
      </c>
      <c r="I67" s="351">
        <v>6</v>
      </c>
      <c r="J67" s="348">
        <v>6</v>
      </c>
      <c r="K67" s="348">
        <v>6</v>
      </c>
      <c r="L67" s="392">
        <v>19.350000000000001</v>
      </c>
      <c r="M67" s="392">
        <v>2.3720560000000002</v>
      </c>
      <c r="N67" s="471">
        <v>2.2457859999999998</v>
      </c>
      <c r="O67" s="356"/>
      <c r="P67" s="357"/>
      <c r="Q67" s="357"/>
      <c r="R67" s="357"/>
      <c r="S67" s="357"/>
      <c r="T67" s="359"/>
      <c r="U67" s="352">
        <v>15</v>
      </c>
      <c r="V67" s="353">
        <v>15</v>
      </c>
      <c r="W67" s="353">
        <v>15</v>
      </c>
      <c r="X67" s="425">
        <v>47.9</v>
      </c>
      <c r="Y67" s="425">
        <v>6.442958</v>
      </c>
      <c r="Z67" s="472">
        <v>5.8502470000000004</v>
      </c>
    </row>
    <row r="68" spans="1:26" ht="13.5" thickBot="1" x14ac:dyDescent="0.25">
      <c r="A68" s="267"/>
      <c r="B68" s="126" t="s">
        <v>0</v>
      </c>
      <c r="C68" s="390">
        <v>1186</v>
      </c>
      <c r="D68" s="348">
        <v>1186</v>
      </c>
      <c r="E68" s="348">
        <v>1184</v>
      </c>
      <c r="F68" s="392">
        <v>5105.5</v>
      </c>
      <c r="G68" s="392">
        <v>1005.28489</v>
      </c>
      <c r="H68" s="471">
        <v>890.93531499999995</v>
      </c>
      <c r="I68" s="351">
        <v>640</v>
      </c>
      <c r="J68" s="348">
        <v>640</v>
      </c>
      <c r="K68" s="348">
        <v>640</v>
      </c>
      <c r="L68" s="392">
        <v>2755.8</v>
      </c>
      <c r="M68" s="392">
        <v>543.78261999999995</v>
      </c>
      <c r="N68" s="471">
        <v>498.32210199999997</v>
      </c>
      <c r="O68" s="356"/>
      <c r="P68" s="357"/>
      <c r="Q68" s="357"/>
      <c r="R68" s="357"/>
      <c r="S68" s="357"/>
      <c r="T68" s="359"/>
      <c r="U68" s="352">
        <v>1826</v>
      </c>
      <c r="V68" s="353">
        <v>1826</v>
      </c>
      <c r="W68" s="353">
        <v>1824</v>
      </c>
      <c r="X68" s="425">
        <v>7861.3</v>
      </c>
      <c r="Y68" s="425">
        <v>1549.0675100000001</v>
      </c>
      <c r="Z68" s="472">
        <v>1389.257417</v>
      </c>
    </row>
    <row r="69" spans="1:26" ht="13.5" thickBot="1" x14ac:dyDescent="0.25">
      <c r="A69" s="267"/>
      <c r="B69" s="126" t="s">
        <v>449</v>
      </c>
      <c r="C69" s="390">
        <v>601</v>
      </c>
      <c r="D69" s="348">
        <v>601</v>
      </c>
      <c r="E69" s="348">
        <v>601</v>
      </c>
      <c r="F69" s="392">
        <v>2575.5</v>
      </c>
      <c r="G69" s="392">
        <v>345.98324400000001</v>
      </c>
      <c r="H69" s="471">
        <v>320.11800499999998</v>
      </c>
      <c r="I69" s="351">
        <v>508</v>
      </c>
      <c r="J69" s="348">
        <v>508</v>
      </c>
      <c r="K69" s="348">
        <v>507</v>
      </c>
      <c r="L69" s="392">
        <v>2135.1</v>
      </c>
      <c r="M69" s="392">
        <v>320.77593000000002</v>
      </c>
      <c r="N69" s="471">
        <v>296.01984599999997</v>
      </c>
      <c r="O69" s="356"/>
      <c r="P69" s="357"/>
      <c r="Q69" s="357"/>
      <c r="R69" s="357"/>
      <c r="S69" s="357"/>
      <c r="T69" s="359"/>
      <c r="U69" s="352">
        <v>1109</v>
      </c>
      <c r="V69" s="353">
        <v>1109</v>
      </c>
      <c r="W69" s="353">
        <v>1108</v>
      </c>
      <c r="X69" s="425">
        <v>4710.6000000000004</v>
      </c>
      <c r="Y69" s="425">
        <v>666.75917400000003</v>
      </c>
      <c r="Z69" s="472">
        <v>616.13785099999996</v>
      </c>
    </row>
    <row r="70" spans="1:26" ht="13.5" thickBot="1" x14ac:dyDescent="0.25">
      <c r="A70" s="267"/>
      <c r="B70" s="126" t="s">
        <v>62</v>
      </c>
      <c r="C70" s="390">
        <v>283</v>
      </c>
      <c r="D70" s="348">
        <v>283</v>
      </c>
      <c r="E70" s="348">
        <v>282</v>
      </c>
      <c r="F70" s="392">
        <v>840.2</v>
      </c>
      <c r="G70" s="392">
        <v>100.424682</v>
      </c>
      <c r="H70" s="471">
        <v>92.442374000000001</v>
      </c>
      <c r="I70" s="351">
        <v>272</v>
      </c>
      <c r="J70" s="348">
        <v>272</v>
      </c>
      <c r="K70" s="348">
        <v>272</v>
      </c>
      <c r="L70" s="392">
        <v>635.9</v>
      </c>
      <c r="M70" s="392">
        <v>102.583224</v>
      </c>
      <c r="N70" s="471">
        <v>97.371442999999999</v>
      </c>
      <c r="O70" s="356"/>
      <c r="P70" s="357"/>
      <c r="Q70" s="357"/>
      <c r="R70" s="357"/>
      <c r="S70" s="357"/>
      <c r="T70" s="359"/>
      <c r="U70" s="352">
        <v>555</v>
      </c>
      <c r="V70" s="353">
        <v>555</v>
      </c>
      <c r="W70" s="353">
        <v>554</v>
      </c>
      <c r="X70" s="425">
        <v>1476.1</v>
      </c>
      <c r="Y70" s="425">
        <v>203.00790599999999</v>
      </c>
      <c r="Z70" s="472">
        <v>189.813817</v>
      </c>
    </row>
    <row r="71" spans="1:26" ht="13.5" thickBot="1" x14ac:dyDescent="0.25">
      <c r="A71" s="267"/>
      <c r="B71" s="126" t="s">
        <v>515</v>
      </c>
      <c r="C71" s="390">
        <v>1023</v>
      </c>
      <c r="D71" s="348">
        <v>1023</v>
      </c>
      <c r="E71" s="348">
        <v>1018</v>
      </c>
      <c r="F71" s="392">
        <v>4141.5</v>
      </c>
      <c r="G71" s="392">
        <v>695.2826</v>
      </c>
      <c r="H71" s="471">
        <v>612.90342999999996</v>
      </c>
      <c r="I71" s="351">
        <v>690</v>
      </c>
      <c r="J71" s="348">
        <v>690</v>
      </c>
      <c r="K71" s="348">
        <v>689</v>
      </c>
      <c r="L71" s="392">
        <v>2719.4</v>
      </c>
      <c r="M71" s="392">
        <v>499.22386</v>
      </c>
      <c r="N71" s="471">
        <v>451.60167100000001</v>
      </c>
      <c r="O71" s="356"/>
      <c r="P71" s="357"/>
      <c r="Q71" s="357"/>
      <c r="R71" s="357"/>
      <c r="S71" s="357"/>
      <c r="T71" s="359"/>
      <c r="U71" s="352">
        <v>1713</v>
      </c>
      <c r="V71" s="353">
        <v>1713</v>
      </c>
      <c r="W71" s="353">
        <v>1707</v>
      </c>
      <c r="X71" s="425">
        <v>6860.9</v>
      </c>
      <c r="Y71" s="425">
        <v>1194.5064600000001</v>
      </c>
      <c r="Z71" s="472">
        <v>1064.505101</v>
      </c>
    </row>
    <row r="72" spans="1:26" ht="13.5" thickBot="1" x14ac:dyDescent="0.25">
      <c r="A72" s="267"/>
      <c r="B72" s="126" t="s">
        <v>718</v>
      </c>
      <c r="C72" s="390">
        <v>145</v>
      </c>
      <c r="D72" s="348">
        <v>145</v>
      </c>
      <c r="E72" s="348">
        <v>144</v>
      </c>
      <c r="F72" s="392">
        <v>343.3</v>
      </c>
      <c r="G72" s="392">
        <v>51.963079999999998</v>
      </c>
      <c r="H72" s="471">
        <v>49.303539000000001</v>
      </c>
      <c r="I72" s="351">
        <v>175</v>
      </c>
      <c r="J72" s="348">
        <v>175</v>
      </c>
      <c r="K72" s="348">
        <v>174</v>
      </c>
      <c r="L72" s="392">
        <v>416.7</v>
      </c>
      <c r="M72" s="392">
        <v>63.111069999999998</v>
      </c>
      <c r="N72" s="471">
        <v>59.932037999999999</v>
      </c>
      <c r="O72" s="356"/>
      <c r="P72" s="357"/>
      <c r="Q72" s="357"/>
      <c r="R72" s="357"/>
      <c r="S72" s="357"/>
      <c r="T72" s="359"/>
      <c r="U72" s="352">
        <v>320</v>
      </c>
      <c r="V72" s="353">
        <v>320</v>
      </c>
      <c r="W72" s="353">
        <v>318</v>
      </c>
      <c r="X72" s="425">
        <v>760</v>
      </c>
      <c r="Y72" s="425">
        <v>115.07415</v>
      </c>
      <c r="Z72" s="472">
        <v>109.23557700000001</v>
      </c>
    </row>
    <row r="73" spans="1:26" ht="13.5" thickBot="1" x14ac:dyDescent="0.25">
      <c r="A73" s="267"/>
      <c r="B73" s="126" t="s">
        <v>537</v>
      </c>
      <c r="C73" s="390">
        <v>32</v>
      </c>
      <c r="D73" s="348">
        <v>32</v>
      </c>
      <c r="E73" s="348">
        <v>32</v>
      </c>
      <c r="F73" s="392">
        <v>89.7</v>
      </c>
      <c r="G73" s="392">
        <v>11.29921</v>
      </c>
      <c r="H73" s="471">
        <v>10.376422</v>
      </c>
      <c r="I73" s="351">
        <v>30</v>
      </c>
      <c r="J73" s="348">
        <v>30</v>
      </c>
      <c r="K73" s="348">
        <v>30</v>
      </c>
      <c r="L73" s="392">
        <v>71.3</v>
      </c>
      <c r="M73" s="392">
        <v>10.91925</v>
      </c>
      <c r="N73" s="471">
        <v>10.327209999999999</v>
      </c>
      <c r="O73" s="356"/>
      <c r="P73" s="357"/>
      <c r="Q73" s="357"/>
      <c r="R73" s="357"/>
      <c r="S73" s="357"/>
      <c r="T73" s="359"/>
      <c r="U73" s="352">
        <v>62</v>
      </c>
      <c r="V73" s="353">
        <v>62</v>
      </c>
      <c r="W73" s="353">
        <v>62</v>
      </c>
      <c r="X73" s="425">
        <v>161</v>
      </c>
      <c r="Y73" s="425">
        <v>22.21846</v>
      </c>
      <c r="Z73" s="472">
        <v>20.703631999999999</v>
      </c>
    </row>
    <row r="74" spans="1:26" ht="13.5" thickBot="1" x14ac:dyDescent="0.25">
      <c r="A74" s="267"/>
      <c r="B74" s="126" t="s">
        <v>226</v>
      </c>
      <c r="C74" s="390">
        <v>229</v>
      </c>
      <c r="D74" s="348">
        <v>229</v>
      </c>
      <c r="E74" s="348">
        <v>229</v>
      </c>
      <c r="F74" s="392">
        <v>758.8</v>
      </c>
      <c r="G74" s="392">
        <v>78.622569999999996</v>
      </c>
      <c r="H74" s="471">
        <v>71.872654999999995</v>
      </c>
      <c r="I74" s="351">
        <v>109</v>
      </c>
      <c r="J74" s="348">
        <v>109</v>
      </c>
      <c r="K74" s="348">
        <v>109</v>
      </c>
      <c r="L74" s="392">
        <v>289.5</v>
      </c>
      <c r="M74" s="392">
        <v>39.935650000000003</v>
      </c>
      <c r="N74" s="471">
        <v>37.811920999999998</v>
      </c>
      <c r="O74" s="356"/>
      <c r="P74" s="357"/>
      <c r="Q74" s="357"/>
      <c r="R74" s="357"/>
      <c r="S74" s="357"/>
      <c r="T74" s="359"/>
      <c r="U74" s="352">
        <v>338</v>
      </c>
      <c r="V74" s="353">
        <v>338</v>
      </c>
      <c r="W74" s="353">
        <v>338</v>
      </c>
      <c r="X74" s="425">
        <v>1048.3</v>
      </c>
      <c r="Y74" s="425">
        <v>118.55822000000001</v>
      </c>
      <c r="Z74" s="472">
        <v>109.68457600000001</v>
      </c>
    </row>
    <row r="75" spans="1:26" ht="13.5" thickBot="1" x14ac:dyDescent="0.25">
      <c r="A75" s="267"/>
      <c r="B75" s="126" t="s">
        <v>554</v>
      </c>
      <c r="C75" s="390">
        <v>1392</v>
      </c>
      <c r="D75" s="348">
        <v>1392</v>
      </c>
      <c r="E75" s="348">
        <v>1389</v>
      </c>
      <c r="F75" s="392">
        <v>5608.8</v>
      </c>
      <c r="G75" s="392">
        <v>915.81153600000005</v>
      </c>
      <c r="H75" s="471">
        <v>800.933718</v>
      </c>
      <c r="I75" s="351">
        <v>1242</v>
      </c>
      <c r="J75" s="348">
        <v>1242</v>
      </c>
      <c r="K75" s="348">
        <v>1240</v>
      </c>
      <c r="L75" s="392">
        <v>4930.3</v>
      </c>
      <c r="M75" s="392">
        <v>908.04057</v>
      </c>
      <c r="N75" s="471">
        <v>818.03618300000005</v>
      </c>
      <c r="O75" s="356"/>
      <c r="P75" s="357"/>
      <c r="Q75" s="357"/>
      <c r="R75" s="357"/>
      <c r="S75" s="357"/>
      <c r="T75" s="359"/>
      <c r="U75" s="352">
        <v>2634</v>
      </c>
      <c r="V75" s="353">
        <v>2634</v>
      </c>
      <c r="W75" s="353">
        <v>2629</v>
      </c>
      <c r="X75" s="425">
        <v>10539.1</v>
      </c>
      <c r="Y75" s="425">
        <v>1823.852106</v>
      </c>
      <c r="Z75" s="472">
        <v>1618.9699009999999</v>
      </c>
    </row>
    <row r="76" spans="1:26" ht="13.5" thickBot="1" x14ac:dyDescent="0.25">
      <c r="A76" s="267"/>
      <c r="B76" s="126" t="s">
        <v>269</v>
      </c>
      <c r="C76" s="390">
        <v>801</v>
      </c>
      <c r="D76" s="348">
        <v>801</v>
      </c>
      <c r="E76" s="348">
        <v>798</v>
      </c>
      <c r="F76" s="392">
        <v>2930.85</v>
      </c>
      <c r="G76" s="392">
        <v>531.44347000000005</v>
      </c>
      <c r="H76" s="471">
        <v>478.65421199999997</v>
      </c>
      <c r="I76" s="351">
        <v>637</v>
      </c>
      <c r="J76" s="348">
        <v>637</v>
      </c>
      <c r="K76" s="348">
        <v>632</v>
      </c>
      <c r="L76" s="392">
        <v>2294.1</v>
      </c>
      <c r="M76" s="392">
        <v>431.71037000000001</v>
      </c>
      <c r="N76" s="471">
        <v>399.16717</v>
      </c>
      <c r="O76" s="356"/>
      <c r="P76" s="357"/>
      <c r="Q76" s="357"/>
      <c r="R76" s="357"/>
      <c r="S76" s="357"/>
      <c r="T76" s="359"/>
      <c r="U76" s="352">
        <v>1438</v>
      </c>
      <c r="V76" s="353">
        <v>1438</v>
      </c>
      <c r="W76" s="353">
        <v>1430</v>
      </c>
      <c r="X76" s="425">
        <v>5224.95</v>
      </c>
      <c r="Y76" s="425">
        <v>963.15383999999995</v>
      </c>
      <c r="Z76" s="472">
        <v>877.82138199999997</v>
      </c>
    </row>
    <row r="77" spans="1:26" ht="13.5" thickBot="1" x14ac:dyDescent="0.25">
      <c r="A77" s="267"/>
      <c r="B77" s="126" t="s">
        <v>632</v>
      </c>
      <c r="C77" s="390">
        <v>1085</v>
      </c>
      <c r="D77" s="348">
        <v>1085</v>
      </c>
      <c r="E77" s="348">
        <v>1083</v>
      </c>
      <c r="F77" s="392">
        <v>4354.6000000000004</v>
      </c>
      <c r="G77" s="392">
        <v>368.609376</v>
      </c>
      <c r="H77" s="471">
        <v>332.896815</v>
      </c>
      <c r="I77" s="351">
        <v>633</v>
      </c>
      <c r="J77" s="348">
        <v>633</v>
      </c>
      <c r="K77" s="348">
        <v>631</v>
      </c>
      <c r="L77" s="392">
        <v>2278.6999999999998</v>
      </c>
      <c r="M77" s="392">
        <v>228.68304000000001</v>
      </c>
      <c r="N77" s="471">
        <v>210.96912900000001</v>
      </c>
      <c r="O77" s="356"/>
      <c r="P77" s="357"/>
      <c r="Q77" s="357"/>
      <c r="R77" s="357"/>
      <c r="S77" s="357"/>
      <c r="T77" s="359"/>
      <c r="U77" s="352">
        <v>1718</v>
      </c>
      <c r="V77" s="353">
        <v>1718</v>
      </c>
      <c r="W77" s="353">
        <v>1714</v>
      </c>
      <c r="X77" s="425">
        <v>6633.3</v>
      </c>
      <c r="Y77" s="425">
        <v>597.292416</v>
      </c>
      <c r="Z77" s="472">
        <v>543.86594400000001</v>
      </c>
    </row>
    <row r="78" spans="1:26" ht="13.5" thickBot="1" x14ac:dyDescent="0.25">
      <c r="A78" s="267"/>
      <c r="B78" s="126" t="s">
        <v>670</v>
      </c>
      <c r="C78" s="390">
        <v>686</v>
      </c>
      <c r="D78" s="348">
        <v>686</v>
      </c>
      <c r="E78" s="348">
        <v>683</v>
      </c>
      <c r="F78" s="392">
        <v>1823.6</v>
      </c>
      <c r="G78" s="392">
        <v>249.85191</v>
      </c>
      <c r="H78" s="471">
        <v>232.092646</v>
      </c>
      <c r="I78" s="351">
        <v>492</v>
      </c>
      <c r="J78" s="348">
        <v>492</v>
      </c>
      <c r="K78" s="348">
        <v>492</v>
      </c>
      <c r="L78" s="392">
        <v>1151.5</v>
      </c>
      <c r="M78" s="392">
        <v>186.12071</v>
      </c>
      <c r="N78" s="471">
        <v>176.26760400000001</v>
      </c>
      <c r="O78" s="356"/>
      <c r="P78" s="357"/>
      <c r="Q78" s="357"/>
      <c r="R78" s="357"/>
      <c r="S78" s="357"/>
      <c r="T78" s="359"/>
      <c r="U78" s="352">
        <v>1178</v>
      </c>
      <c r="V78" s="353">
        <v>1178</v>
      </c>
      <c r="W78" s="353">
        <v>1175</v>
      </c>
      <c r="X78" s="425">
        <v>2975.1</v>
      </c>
      <c r="Y78" s="425">
        <v>435.97262000000001</v>
      </c>
      <c r="Z78" s="472">
        <v>408.36025000000001</v>
      </c>
    </row>
    <row r="79" spans="1:26" ht="13.5" thickBot="1" x14ac:dyDescent="0.25">
      <c r="A79" s="267"/>
      <c r="B79" s="126" t="s">
        <v>1025</v>
      </c>
      <c r="C79" s="390">
        <v>3</v>
      </c>
      <c r="D79" s="348">
        <v>3</v>
      </c>
      <c r="E79" s="348">
        <v>3</v>
      </c>
      <c r="F79" s="392">
        <v>6.9</v>
      </c>
      <c r="G79" s="392">
        <v>1.09779</v>
      </c>
      <c r="H79" s="471">
        <v>0.98801099999999997</v>
      </c>
      <c r="I79" s="351">
        <v>2</v>
      </c>
      <c r="J79" s="348">
        <v>2</v>
      </c>
      <c r="K79" s="348">
        <v>2</v>
      </c>
      <c r="L79" s="392">
        <v>4.8</v>
      </c>
      <c r="M79" s="392">
        <v>0.44446999999999998</v>
      </c>
      <c r="N79" s="471">
        <v>0.42224699999999998</v>
      </c>
      <c r="O79" s="356"/>
      <c r="P79" s="357"/>
      <c r="Q79" s="357"/>
      <c r="R79" s="357"/>
      <c r="S79" s="357"/>
      <c r="T79" s="359"/>
      <c r="U79" s="352">
        <v>5</v>
      </c>
      <c r="V79" s="353">
        <v>5</v>
      </c>
      <c r="W79" s="353">
        <v>5</v>
      </c>
      <c r="X79" s="425">
        <v>11.7</v>
      </c>
      <c r="Y79" s="425">
        <v>1.54226</v>
      </c>
      <c r="Z79" s="472">
        <v>1.410258</v>
      </c>
    </row>
    <row r="80" spans="1:26" ht="13.5" thickBot="1" x14ac:dyDescent="0.25">
      <c r="A80" s="267"/>
      <c r="B80" s="126" t="s">
        <v>733</v>
      </c>
      <c r="C80" s="390">
        <v>4</v>
      </c>
      <c r="D80" s="348">
        <v>4</v>
      </c>
      <c r="E80" s="348">
        <v>4</v>
      </c>
      <c r="F80" s="392">
        <v>16.100000000000001</v>
      </c>
      <c r="G80" s="392">
        <v>1.9336100000000001</v>
      </c>
      <c r="H80" s="471">
        <v>1.7717590000000001</v>
      </c>
      <c r="I80" s="351">
        <v>10</v>
      </c>
      <c r="J80" s="348">
        <v>10</v>
      </c>
      <c r="K80" s="348">
        <v>10</v>
      </c>
      <c r="L80" s="392">
        <v>38.5</v>
      </c>
      <c r="M80" s="392">
        <v>5.5737300000000003</v>
      </c>
      <c r="N80" s="471">
        <v>5.2950439999999999</v>
      </c>
      <c r="O80" s="402"/>
      <c r="P80" s="403"/>
      <c r="Q80" s="403"/>
      <c r="R80" s="403"/>
      <c r="S80" s="403"/>
      <c r="T80" s="502"/>
      <c r="U80" s="352">
        <v>14</v>
      </c>
      <c r="V80" s="353">
        <v>14</v>
      </c>
      <c r="W80" s="353">
        <v>14</v>
      </c>
      <c r="X80" s="425">
        <v>54.6</v>
      </c>
      <c r="Y80" s="425">
        <v>7.5073400000000001</v>
      </c>
      <c r="Z80" s="472">
        <v>7.0668030000000002</v>
      </c>
    </row>
    <row r="81" spans="1:26" ht="13.5" thickBot="1" x14ac:dyDescent="0.25">
      <c r="A81" s="271" t="s">
        <v>1001</v>
      </c>
      <c r="B81" s="272"/>
      <c r="C81" s="405">
        <v>58833</v>
      </c>
      <c r="D81" s="362">
        <v>110903.07</v>
      </c>
      <c r="E81" s="362">
        <v>56821</v>
      </c>
      <c r="F81" s="407">
        <v>580872.47703800001</v>
      </c>
      <c r="G81" s="407">
        <v>92824.383352000004</v>
      </c>
      <c r="H81" s="408">
        <v>83253.805777999994</v>
      </c>
      <c r="I81" s="365">
        <v>38329</v>
      </c>
      <c r="J81" s="362">
        <v>360047.22</v>
      </c>
      <c r="K81" s="362">
        <v>37320</v>
      </c>
      <c r="L81" s="407">
        <v>365739.13925299997</v>
      </c>
      <c r="M81" s="407">
        <v>57378.998797</v>
      </c>
      <c r="N81" s="408">
        <v>52663.241318</v>
      </c>
      <c r="O81" s="365">
        <v>88</v>
      </c>
      <c r="P81" s="362">
        <v>204430.76</v>
      </c>
      <c r="Q81" s="362">
        <v>76</v>
      </c>
      <c r="R81" s="407">
        <v>67651.231148999999</v>
      </c>
      <c r="S81" s="407">
        <v>2320.619334</v>
      </c>
      <c r="T81" s="408">
        <v>752.92352800000003</v>
      </c>
      <c r="U81" s="365">
        <v>97250</v>
      </c>
      <c r="V81" s="503">
        <v>675382.11</v>
      </c>
      <c r="W81" s="362">
        <v>94218</v>
      </c>
      <c r="X81" s="407">
        <v>1014280.84744</v>
      </c>
      <c r="Y81" s="407">
        <v>152525.98148300001</v>
      </c>
      <c r="Z81" s="409">
        <v>136671.75262399999</v>
      </c>
    </row>
    <row r="82" spans="1:26" x14ac:dyDescent="0.2">
      <c r="A82" s="367">
        <v>45744</v>
      </c>
      <c r="B82" s="368"/>
      <c r="C82" s="368"/>
      <c r="D82" s="368"/>
      <c r="E82" s="368"/>
      <c r="F82" s="368"/>
      <c r="G82" s="368"/>
      <c r="H82" s="368"/>
      <c r="I82" s="368"/>
      <c r="J82" s="368"/>
      <c r="K82" s="368"/>
      <c r="L82" s="368"/>
      <c r="M82" s="368"/>
      <c r="N82" s="429">
        <v>1</v>
      </c>
      <c r="Z82" s="370">
        <v>0.38248842</v>
      </c>
    </row>
    <row r="83" spans="1:26" ht="23.25" thickBot="1" x14ac:dyDescent="0.25">
      <c r="U83" s="388" t="s">
        <v>1700</v>
      </c>
      <c r="V83" s="388" t="s">
        <v>1701</v>
      </c>
      <c r="W83" s="388" t="s">
        <v>1702</v>
      </c>
      <c r="X83" s="388" t="s">
        <v>1703</v>
      </c>
      <c r="Y83" s="388" t="s">
        <v>1704</v>
      </c>
      <c r="Z83" s="389" t="s">
        <v>1006</v>
      </c>
    </row>
    <row r="84" spans="1:26" ht="13.5" thickBot="1" x14ac:dyDescent="0.25">
      <c r="U84" s="365">
        <v>97250</v>
      </c>
      <c r="V84" s="503">
        <v>675382.11</v>
      </c>
      <c r="W84" s="362">
        <v>94218</v>
      </c>
      <c r="X84" s="407">
        <v>1014280.84744</v>
      </c>
      <c r="Y84" s="407">
        <v>152525.98148300001</v>
      </c>
      <c r="Z84" s="409">
        <v>136671.75262399999</v>
      </c>
    </row>
  </sheetData>
  <mergeCells count="16">
    <mergeCell ref="U6:Z6"/>
    <mergeCell ref="A8:A17"/>
    <mergeCell ref="A18:A48"/>
    <mergeCell ref="A49:A80"/>
    <mergeCell ref="A81:B81"/>
    <mergeCell ref="A82:M82"/>
    <mergeCell ref="A1:B4"/>
    <mergeCell ref="C1:Z1"/>
    <mergeCell ref="C2:Z2"/>
    <mergeCell ref="C3:Z3"/>
    <mergeCell ref="C4:Z4"/>
    <mergeCell ref="A5:B7"/>
    <mergeCell ref="C5:Z5"/>
    <mergeCell ref="C6:H6"/>
    <mergeCell ref="I6:N6"/>
    <mergeCell ref="O6:T6"/>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A376B-873A-444B-BF72-C594A4DA00AE}">
  <dimension ref="B2:G45"/>
  <sheetViews>
    <sheetView workbookViewId="0">
      <selection activeCell="F12" sqref="F12"/>
    </sheetView>
  </sheetViews>
  <sheetFormatPr baseColWidth="10" defaultColWidth="9.5" defaultRowHeight="12.75" x14ac:dyDescent="0.25"/>
  <cols>
    <col min="1" max="1" width="9.5" style="172"/>
    <col min="2" max="2" width="23.5" style="172" customWidth="1"/>
    <col min="3" max="3" width="21.5" style="172" customWidth="1"/>
    <col min="4" max="4" width="21" style="172" customWidth="1"/>
    <col min="5" max="6" width="15.625" style="173" customWidth="1"/>
    <col min="7" max="7" width="63.75" style="172" customWidth="1"/>
    <col min="8" max="16384" width="9.5" style="172"/>
  </cols>
  <sheetData>
    <row r="2" spans="2:7" ht="15.75" x14ac:dyDescent="0.25">
      <c r="B2" s="315" t="s">
        <v>1659</v>
      </c>
      <c r="C2" s="316"/>
      <c r="D2" s="316"/>
      <c r="E2" s="316"/>
      <c r="F2" s="316"/>
      <c r="G2" s="317"/>
    </row>
    <row r="4" spans="2:7" ht="38.25" x14ac:dyDescent="0.25">
      <c r="B4" s="179" t="s">
        <v>1658</v>
      </c>
      <c r="C4" s="178" t="s">
        <v>1657</v>
      </c>
      <c r="D4" s="179" t="s">
        <v>1656</v>
      </c>
      <c r="E4" s="178" t="s">
        <v>1655</v>
      </c>
      <c r="F4" s="178" t="s">
        <v>1654</v>
      </c>
      <c r="G4" s="178" t="s">
        <v>1653</v>
      </c>
    </row>
    <row r="5" spans="2:7" ht="25.5" x14ac:dyDescent="0.25">
      <c r="B5" s="177" t="s">
        <v>1561</v>
      </c>
      <c r="C5" s="174" t="s">
        <v>1623</v>
      </c>
      <c r="D5" s="177" t="s">
        <v>1652</v>
      </c>
      <c r="E5" s="176">
        <v>7</v>
      </c>
      <c r="F5" s="175">
        <v>45628</v>
      </c>
      <c r="G5" s="174" t="s">
        <v>1651</v>
      </c>
    </row>
    <row r="6" spans="2:7" ht="63.75" x14ac:dyDescent="0.25">
      <c r="B6" s="177" t="s">
        <v>1561</v>
      </c>
      <c r="C6" s="174" t="s">
        <v>1650</v>
      </c>
      <c r="D6" s="177" t="s">
        <v>1649</v>
      </c>
      <c r="E6" s="176">
        <v>62</v>
      </c>
      <c r="F6" s="175">
        <v>45627</v>
      </c>
      <c r="G6" s="174" t="s">
        <v>1648</v>
      </c>
    </row>
    <row r="7" spans="2:7" ht="25.5" x14ac:dyDescent="0.25">
      <c r="B7" s="177" t="s">
        <v>1561</v>
      </c>
      <c r="C7" s="174" t="s">
        <v>1606</v>
      </c>
      <c r="D7" s="177" t="s">
        <v>1605</v>
      </c>
      <c r="E7" s="176">
        <v>13</v>
      </c>
      <c r="F7" s="175">
        <v>45301</v>
      </c>
      <c r="G7" s="174" t="s">
        <v>1647</v>
      </c>
    </row>
    <row r="8" spans="2:7" ht="38.25" x14ac:dyDescent="0.25">
      <c r="B8" s="177" t="s">
        <v>1561</v>
      </c>
      <c r="C8" s="174" t="s">
        <v>1644</v>
      </c>
      <c r="D8" s="177" t="s">
        <v>1646</v>
      </c>
      <c r="E8" s="176">
        <v>17</v>
      </c>
      <c r="F8" s="175">
        <v>45351</v>
      </c>
      <c r="G8" s="174" t="s">
        <v>1645</v>
      </c>
    </row>
    <row r="9" spans="2:7" ht="38.25" x14ac:dyDescent="0.25">
      <c r="B9" s="177" t="s">
        <v>1561</v>
      </c>
      <c r="C9" s="174" t="s">
        <v>1644</v>
      </c>
      <c r="D9" s="177" t="s">
        <v>1643</v>
      </c>
      <c r="E9" s="176">
        <v>2</v>
      </c>
      <c r="F9" s="175">
        <v>45352</v>
      </c>
      <c r="G9" s="174" t="s">
        <v>1642</v>
      </c>
    </row>
    <row r="10" spans="2:7" ht="38.25" x14ac:dyDescent="0.25">
      <c r="B10" s="177" t="s">
        <v>1553</v>
      </c>
      <c r="C10" s="174" t="s">
        <v>1581</v>
      </c>
      <c r="D10" s="177" t="s">
        <v>1641</v>
      </c>
      <c r="E10" s="176">
        <v>26</v>
      </c>
      <c r="F10" s="175">
        <v>45352</v>
      </c>
      <c r="G10" s="174" t="s">
        <v>1640</v>
      </c>
    </row>
    <row r="11" spans="2:7" ht="63.75" x14ac:dyDescent="0.25">
      <c r="B11" s="177" t="s">
        <v>1553</v>
      </c>
      <c r="C11" s="174" t="s">
        <v>1639</v>
      </c>
      <c r="D11" s="177" t="s">
        <v>1638</v>
      </c>
      <c r="E11" s="176">
        <v>40</v>
      </c>
      <c r="F11" s="175">
        <v>45385</v>
      </c>
      <c r="G11" s="174" t="s">
        <v>1637</v>
      </c>
    </row>
    <row r="12" spans="2:7" ht="102" x14ac:dyDescent="0.25">
      <c r="B12" s="177" t="s">
        <v>1561</v>
      </c>
      <c r="C12" s="174" t="s">
        <v>1636</v>
      </c>
      <c r="D12" s="177" t="s">
        <v>1635</v>
      </c>
      <c r="E12" s="176">
        <v>55</v>
      </c>
      <c r="F12" s="175">
        <v>45373</v>
      </c>
      <c r="G12" s="174" t="s">
        <v>1634</v>
      </c>
    </row>
    <row r="13" spans="2:7" ht="63.75" x14ac:dyDescent="0.25">
      <c r="B13" s="177" t="s">
        <v>1561</v>
      </c>
      <c r="C13" s="174" t="s">
        <v>1573</v>
      </c>
      <c r="D13" s="177" t="s">
        <v>1570</v>
      </c>
      <c r="E13" s="176">
        <v>6</v>
      </c>
      <c r="F13" s="175">
        <v>45390</v>
      </c>
      <c r="G13" s="174" t="s">
        <v>1633</v>
      </c>
    </row>
    <row r="14" spans="2:7" ht="51" x14ac:dyDescent="0.25">
      <c r="B14" s="177" t="s">
        <v>1557</v>
      </c>
      <c r="C14" s="174" t="s">
        <v>1632</v>
      </c>
      <c r="D14" s="177" t="s">
        <v>1631</v>
      </c>
      <c r="E14" s="176">
        <v>30</v>
      </c>
      <c r="F14" s="175">
        <v>45392</v>
      </c>
      <c r="G14" s="174" t="s">
        <v>1630</v>
      </c>
    </row>
    <row r="15" spans="2:7" ht="63.75" x14ac:dyDescent="0.25">
      <c r="B15" s="177" t="s">
        <v>1561</v>
      </c>
      <c r="C15" s="174" t="s">
        <v>1573</v>
      </c>
      <c r="D15" s="177" t="s">
        <v>1570</v>
      </c>
      <c r="E15" s="176">
        <v>35</v>
      </c>
      <c r="F15" s="175">
        <v>45393</v>
      </c>
      <c r="G15" s="174" t="s">
        <v>1629</v>
      </c>
    </row>
    <row r="16" spans="2:7" ht="51" x14ac:dyDescent="0.25">
      <c r="B16" s="177" t="s">
        <v>1561</v>
      </c>
      <c r="C16" s="174" t="s">
        <v>1628</v>
      </c>
      <c r="D16" s="177" t="s">
        <v>1627</v>
      </c>
      <c r="E16" s="176">
        <v>23</v>
      </c>
      <c r="F16" s="175">
        <v>45386</v>
      </c>
      <c r="G16" s="174" t="s">
        <v>1626</v>
      </c>
    </row>
    <row r="17" spans="2:7" ht="25.5" x14ac:dyDescent="0.25">
      <c r="B17" s="177" t="s">
        <v>1565</v>
      </c>
      <c r="C17" s="174" t="s">
        <v>1579</v>
      </c>
      <c r="D17" s="177" t="s">
        <v>1625</v>
      </c>
      <c r="E17" s="176">
        <v>74</v>
      </c>
      <c r="F17" s="175">
        <v>45384</v>
      </c>
      <c r="G17" s="174" t="s">
        <v>1624</v>
      </c>
    </row>
    <row r="18" spans="2:7" ht="38.25" x14ac:dyDescent="0.25">
      <c r="B18" s="177" t="s">
        <v>1557</v>
      </c>
      <c r="C18" s="174" t="s">
        <v>1623</v>
      </c>
      <c r="D18" s="177" t="s">
        <v>1575</v>
      </c>
      <c r="E18" s="176">
        <v>10</v>
      </c>
      <c r="F18" s="175">
        <v>45435</v>
      </c>
      <c r="G18" s="174" t="s">
        <v>1622</v>
      </c>
    </row>
    <row r="19" spans="2:7" ht="165.75" x14ac:dyDescent="0.25">
      <c r="B19" s="177" t="s">
        <v>1561</v>
      </c>
      <c r="C19" s="174" t="s">
        <v>1621</v>
      </c>
      <c r="D19" s="177" t="s">
        <v>1620</v>
      </c>
      <c r="E19" s="176">
        <v>150</v>
      </c>
      <c r="F19" s="175">
        <v>45443</v>
      </c>
      <c r="G19" s="174" t="s">
        <v>1619</v>
      </c>
    </row>
    <row r="20" spans="2:7" ht="51" x14ac:dyDescent="0.25">
      <c r="B20" s="177" t="s">
        <v>1561</v>
      </c>
      <c r="C20" s="174" t="s">
        <v>1581</v>
      </c>
      <c r="D20" s="177" t="s">
        <v>1618</v>
      </c>
      <c r="E20" s="176">
        <v>300</v>
      </c>
      <c r="F20" s="175">
        <v>45442</v>
      </c>
      <c r="G20" s="174" t="s">
        <v>1617</v>
      </c>
    </row>
    <row r="21" spans="2:7" ht="38.25" x14ac:dyDescent="0.25">
      <c r="B21" s="177" t="s">
        <v>1557</v>
      </c>
      <c r="C21" s="174" t="s">
        <v>1581</v>
      </c>
      <c r="D21" s="177" t="s">
        <v>1616</v>
      </c>
      <c r="E21" s="176">
        <v>30</v>
      </c>
      <c r="F21" s="175">
        <v>45496</v>
      </c>
      <c r="G21" s="174" t="s">
        <v>1615</v>
      </c>
    </row>
    <row r="22" spans="2:7" ht="25.5" x14ac:dyDescent="0.25">
      <c r="B22" s="177" t="s">
        <v>1565</v>
      </c>
      <c r="C22" s="174" t="s">
        <v>1614</v>
      </c>
      <c r="D22" s="177" t="s">
        <v>1613</v>
      </c>
      <c r="E22" s="176">
        <v>73</v>
      </c>
      <c r="F22" s="175">
        <v>45500</v>
      </c>
      <c r="G22" s="174" t="s">
        <v>1612</v>
      </c>
    </row>
    <row r="23" spans="2:7" ht="25.5" x14ac:dyDescent="0.25">
      <c r="B23" s="177" t="s">
        <v>1561</v>
      </c>
      <c r="C23" s="174" t="s">
        <v>1568</v>
      </c>
      <c r="D23" s="177" t="s">
        <v>1611</v>
      </c>
      <c r="E23" s="176">
        <v>30</v>
      </c>
      <c r="F23" s="175">
        <v>45490</v>
      </c>
      <c r="G23" s="174" t="s">
        <v>1610</v>
      </c>
    </row>
    <row r="24" spans="2:7" ht="51" x14ac:dyDescent="0.25">
      <c r="B24" s="177" t="s">
        <v>1565</v>
      </c>
      <c r="C24" s="174" t="s">
        <v>1609</v>
      </c>
      <c r="D24" s="177" t="s">
        <v>1608</v>
      </c>
      <c r="E24" s="176">
        <v>3</v>
      </c>
      <c r="F24" s="175">
        <v>45490</v>
      </c>
      <c r="G24" s="174" t="s">
        <v>1607</v>
      </c>
    </row>
    <row r="25" spans="2:7" ht="63.75" x14ac:dyDescent="0.25">
      <c r="B25" s="177" t="s">
        <v>1561</v>
      </c>
      <c r="C25" s="174" t="s">
        <v>1606</v>
      </c>
      <c r="D25" s="177" t="s">
        <v>1605</v>
      </c>
      <c r="E25" s="176">
        <v>114</v>
      </c>
      <c r="F25" s="175">
        <v>45487</v>
      </c>
      <c r="G25" s="174" t="s">
        <v>1604</v>
      </c>
    </row>
    <row r="26" spans="2:7" ht="25.5" x14ac:dyDescent="0.25">
      <c r="B26" s="177" t="s">
        <v>1561</v>
      </c>
      <c r="C26" s="174" t="s">
        <v>1603</v>
      </c>
      <c r="D26" s="177" t="s">
        <v>1598</v>
      </c>
      <c r="E26" s="176">
        <v>10</v>
      </c>
      <c r="F26" s="175">
        <v>45517</v>
      </c>
      <c r="G26" s="174" t="s">
        <v>1597</v>
      </c>
    </row>
    <row r="27" spans="2:7" ht="25.5" x14ac:dyDescent="0.25">
      <c r="B27" s="177" t="s">
        <v>1553</v>
      </c>
      <c r="C27" s="174" t="s">
        <v>1602</v>
      </c>
      <c r="D27" s="177" t="s">
        <v>1598</v>
      </c>
      <c r="E27" s="176">
        <v>12</v>
      </c>
      <c r="F27" s="175">
        <v>45517</v>
      </c>
      <c r="G27" s="174" t="s">
        <v>1597</v>
      </c>
    </row>
    <row r="28" spans="2:7" ht="25.5" x14ac:dyDescent="0.25">
      <c r="B28" s="177" t="s">
        <v>1553</v>
      </c>
      <c r="C28" s="174" t="s">
        <v>1601</v>
      </c>
      <c r="D28" s="177" t="s">
        <v>1598</v>
      </c>
      <c r="E28" s="176">
        <v>14</v>
      </c>
      <c r="F28" s="175">
        <v>45518</v>
      </c>
      <c r="G28" s="174" t="s">
        <v>1597</v>
      </c>
    </row>
    <row r="29" spans="2:7" ht="25.5" x14ac:dyDescent="0.25">
      <c r="B29" s="177" t="s">
        <v>1553</v>
      </c>
      <c r="C29" s="174" t="s">
        <v>1600</v>
      </c>
      <c r="D29" s="177" t="s">
        <v>1598</v>
      </c>
      <c r="E29" s="176">
        <v>9</v>
      </c>
      <c r="F29" s="175">
        <v>45518</v>
      </c>
      <c r="G29" s="174" t="s">
        <v>1597</v>
      </c>
    </row>
    <row r="30" spans="2:7" ht="25.5" x14ac:dyDescent="0.25">
      <c r="B30" s="177" t="s">
        <v>1553</v>
      </c>
      <c r="C30" s="174" t="s">
        <v>1599</v>
      </c>
      <c r="D30" s="177" t="s">
        <v>1598</v>
      </c>
      <c r="E30" s="176">
        <v>12</v>
      </c>
      <c r="F30" s="175">
        <v>45519</v>
      </c>
      <c r="G30" s="174" t="s">
        <v>1597</v>
      </c>
    </row>
    <row r="31" spans="2:7" ht="51" x14ac:dyDescent="0.25">
      <c r="B31" s="177" t="s">
        <v>1557</v>
      </c>
      <c r="C31" s="174" t="s">
        <v>1596</v>
      </c>
      <c r="D31" s="177" t="s">
        <v>1592</v>
      </c>
      <c r="E31" s="176">
        <v>48</v>
      </c>
      <c r="F31" s="175">
        <v>45526</v>
      </c>
      <c r="G31" s="174" t="s">
        <v>1595</v>
      </c>
    </row>
    <row r="32" spans="2:7" ht="63.75" x14ac:dyDescent="0.25">
      <c r="B32" s="177" t="s">
        <v>1594</v>
      </c>
      <c r="C32" s="174" t="s">
        <v>1593</v>
      </c>
      <c r="D32" s="177" t="s">
        <v>1592</v>
      </c>
      <c r="E32" s="176">
        <v>36</v>
      </c>
      <c r="F32" s="175">
        <v>45527</v>
      </c>
      <c r="G32" s="174" t="s">
        <v>1591</v>
      </c>
    </row>
    <row r="33" spans="2:7" ht="25.5" x14ac:dyDescent="0.25">
      <c r="B33" s="177" t="s">
        <v>1561</v>
      </c>
      <c r="C33" s="174" t="s">
        <v>1590</v>
      </c>
      <c r="D33" s="177" t="s">
        <v>1589</v>
      </c>
      <c r="E33" s="176">
        <v>1</v>
      </c>
      <c r="F33" s="175">
        <v>45534</v>
      </c>
      <c r="G33" s="174" t="s">
        <v>1588</v>
      </c>
    </row>
    <row r="34" spans="2:7" ht="51" x14ac:dyDescent="0.25">
      <c r="B34" s="177" t="s">
        <v>1561</v>
      </c>
      <c r="C34" s="174" t="s">
        <v>1581</v>
      </c>
      <c r="D34" s="177" t="s">
        <v>1587</v>
      </c>
      <c r="E34" s="176">
        <v>16</v>
      </c>
      <c r="F34" s="175">
        <v>45551</v>
      </c>
      <c r="G34" s="174" t="s">
        <v>1586</v>
      </c>
    </row>
    <row r="35" spans="2:7" ht="25.5" x14ac:dyDescent="0.25">
      <c r="B35" s="177" t="s">
        <v>1553</v>
      </c>
      <c r="C35" s="174" t="s">
        <v>1585</v>
      </c>
      <c r="D35" s="177" t="s">
        <v>1584</v>
      </c>
      <c r="E35" s="176">
        <v>52</v>
      </c>
      <c r="F35" s="175">
        <v>45555</v>
      </c>
      <c r="G35" s="174" t="s">
        <v>1583</v>
      </c>
    </row>
    <row r="36" spans="2:7" ht="76.5" x14ac:dyDescent="0.25">
      <c r="B36" s="177" t="s">
        <v>1582</v>
      </c>
      <c r="C36" s="174" t="s">
        <v>1581</v>
      </c>
      <c r="D36" s="177" t="s">
        <v>1567</v>
      </c>
      <c r="E36" s="176">
        <v>21</v>
      </c>
      <c r="F36" s="175">
        <v>45574</v>
      </c>
      <c r="G36" s="174" t="s">
        <v>1580</v>
      </c>
    </row>
    <row r="37" spans="2:7" ht="25.5" x14ac:dyDescent="0.25">
      <c r="B37" s="177" t="s">
        <v>1565</v>
      </c>
      <c r="C37" s="174" t="s">
        <v>1579</v>
      </c>
      <c r="D37" s="177" t="s">
        <v>1578</v>
      </c>
      <c r="E37" s="176">
        <v>300</v>
      </c>
      <c r="F37" s="175">
        <v>45595</v>
      </c>
      <c r="G37" s="174" t="s">
        <v>1577</v>
      </c>
    </row>
    <row r="38" spans="2:7" ht="25.5" x14ac:dyDescent="0.25">
      <c r="B38" s="177" t="s">
        <v>1565</v>
      </c>
      <c r="C38" s="174" t="s">
        <v>1576</v>
      </c>
      <c r="D38" s="177" t="s">
        <v>1575</v>
      </c>
      <c r="E38" s="176">
        <v>32</v>
      </c>
      <c r="F38" s="175">
        <v>45584</v>
      </c>
      <c r="G38" s="174" t="s">
        <v>1574</v>
      </c>
    </row>
    <row r="39" spans="2:7" ht="63.75" x14ac:dyDescent="0.25">
      <c r="B39" s="177" t="s">
        <v>1565</v>
      </c>
      <c r="C39" s="174" t="s">
        <v>1573</v>
      </c>
      <c r="D39" s="177" t="s">
        <v>1570</v>
      </c>
      <c r="E39" s="176">
        <v>34</v>
      </c>
      <c r="F39" s="175">
        <v>45589</v>
      </c>
      <c r="G39" s="174" t="s">
        <v>1572</v>
      </c>
    </row>
    <row r="40" spans="2:7" ht="38.25" x14ac:dyDescent="0.25">
      <c r="B40" s="177" t="s">
        <v>1561</v>
      </c>
      <c r="C40" s="174" t="s">
        <v>1571</v>
      </c>
      <c r="D40" s="177" t="s">
        <v>1570</v>
      </c>
      <c r="E40" s="176">
        <v>64</v>
      </c>
      <c r="F40" s="175">
        <v>45590</v>
      </c>
      <c r="G40" s="174" t="s">
        <v>1569</v>
      </c>
    </row>
    <row r="41" spans="2:7" ht="25.5" x14ac:dyDescent="0.25">
      <c r="B41" s="177" t="s">
        <v>1561</v>
      </c>
      <c r="C41" s="174" t="s">
        <v>1568</v>
      </c>
      <c r="D41" s="177" t="s">
        <v>1567</v>
      </c>
      <c r="E41" s="176">
        <v>24</v>
      </c>
      <c r="F41" s="175">
        <v>45590</v>
      </c>
      <c r="G41" s="174" t="s">
        <v>1566</v>
      </c>
    </row>
    <row r="42" spans="2:7" ht="51" x14ac:dyDescent="0.25">
      <c r="B42" s="177" t="s">
        <v>1565</v>
      </c>
      <c r="C42" s="174" t="s">
        <v>1564</v>
      </c>
      <c r="D42" s="177" t="s">
        <v>1563</v>
      </c>
      <c r="E42" s="176">
        <v>32</v>
      </c>
      <c r="F42" s="175">
        <v>45617</v>
      </c>
      <c r="G42" s="174" t="s">
        <v>1562</v>
      </c>
    </row>
    <row r="43" spans="2:7" ht="38.25" x14ac:dyDescent="0.25">
      <c r="B43" s="177" t="s">
        <v>1561</v>
      </c>
      <c r="C43" s="174" t="s">
        <v>1560</v>
      </c>
      <c r="D43" s="177" t="s">
        <v>1559</v>
      </c>
      <c r="E43" s="176">
        <v>75</v>
      </c>
      <c r="F43" s="175">
        <v>45615</v>
      </c>
      <c r="G43" s="174" t="s">
        <v>1558</v>
      </c>
    </row>
    <row r="44" spans="2:7" ht="25.5" x14ac:dyDescent="0.25">
      <c r="B44" s="177" t="s">
        <v>1557</v>
      </c>
      <c r="C44" s="174" t="s">
        <v>1556</v>
      </c>
      <c r="D44" s="177" t="s">
        <v>1555</v>
      </c>
      <c r="E44" s="176">
        <v>50</v>
      </c>
      <c r="F44" s="175">
        <v>45622</v>
      </c>
      <c r="G44" s="174" t="s">
        <v>1554</v>
      </c>
    </row>
    <row r="45" spans="2:7" ht="38.25" x14ac:dyDescent="0.25">
      <c r="B45" s="177" t="s">
        <v>1553</v>
      </c>
      <c r="C45" s="174" t="s">
        <v>1552</v>
      </c>
      <c r="D45" s="177" t="s">
        <v>1551</v>
      </c>
      <c r="E45" s="176">
        <v>2</v>
      </c>
      <c r="F45" s="175">
        <v>45642</v>
      </c>
      <c r="G45" s="174" t="s">
        <v>1550</v>
      </c>
    </row>
  </sheetData>
  <mergeCells count="1">
    <mergeCell ref="B2:G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9E3A91A514B0349BB017FA0D85E7F5F" ma:contentTypeVersion="8" ma:contentTypeDescription="Create a new document." ma:contentTypeScope="" ma:versionID="a8a6f2dd92c098473d4a7c5238813f9a">
  <xsd:schema xmlns:xsd="http://www.w3.org/2001/XMLSchema" xmlns:xs="http://www.w3.org/2001/XMLSchema" xmlns:p="http://schemas.microsoft.com/office/2006/metadata/properties" xmlns:ns3="3ee925ae-4bcb-4f81-b8b6-9e2d4ee05272" xmlns:ns4="0d41f769-5a5b-403e-8f96-2ab9a5d4d4ed" targetNamespace="http://schemas.microsoft.com/office/2006/metadata/properties" ma:root="true" ma:fieldsID="2bbcf1622f8e0942410de6d56a94960f" ns3:_="" ns4:_="">
    <xsd:import namespace="3ee925ae-4bcb-4f81-b8b6-9e2d4ee05272"/>
    <xsd:import namespace="0d41f769-5a5b-403e-8f96-2ab9a5d4d4ed"/>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e925ae-4bcb-4f81-b8b6-9e2d4ee052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d41f769-5a5b-403e-8f96-2ab9a5d4d4e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275A83-7F60-4A83-9A04-5BFCAB36A3C2}">
  <ds:schemaRefs>
    <ds:schemaRef ds:uri="http://schemas.microsoft.com/sharepoint/v3/contenttype/forms"/>
  </ds:schemaRefs>
</ds:datastoreItem>
</file>

<file path=customXml/itemProps2.xml><?xml version="1.0" encoding="utf-8"?>
<ds:datastoreItem xmlns:ds="http://schemas.openxmlformats.org/officeDocument/2006/customXml" ds:itemID="{E6B7C7A6-DCDE-4C1A-B4F3-13A46B0A3C19}">
  <ds:schemaRefs>
    <ds:schemaRef ds:uri="http://schemas.openxmlformats.org/package/2006/metadata/core-properties"/>
    <ds:schemaRef ds:uri="http://purl.org/dc/terms/"/>
    <ds:schemaRef ds:uri="http://purl.org/dc/dcmitype/"/>
    <ds:schemaRef ds:uri="http://schemas.microsoft.com/office/2006/metadata/properties"/>
    <ds:schemaRef ds:uri="http://schemas.microsoft.com/office/infopath/2007/PartnerControls"/>
    <ds:schemaRef ds:uri="3ee925ae-4bcb-4f81-b8b6-9e2d4ee05272"/>
    <ds:schemaRef ds:uri="http://schemas.microsoft.com/office/2006/documentManagement/types"/>
    <ds:schemaRef ds:uri="0d41f769-5a5b-403e-8f96-2ab9a5d4d4ed"/>
    <ds:schemaRef ds:uri="http://www.w3.org/XML/1998/namespace"/>
    <ds:schemaRef ds:uri="http://purl.org/dc/elements/1.1/"/>
  </ds:schemaRefs>
</ds:datastoreItem>
</file>

<file path=customXml/itemProps3.xml><?xml version="1.0" encoding="utf-8"?>
<ds:datastoreItem xmlns:ds="http://schemas.openxmlformats.org/officeDocument/2006/customXml" ds:itemID="{646FAA66-F66A-4171-B0D9-5524B3798C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e925ae-4bcb-4f81-b8b6-9e2d4ee05272"/>
    <ds:schemaRef ds:uri="0d41f769-5a5b-403e-8f96-2ab9a5d4d4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vt:i4>
      </vt:variant>
    </vt:vector>
  </HeadingPairs>
  <TitlesOfParts>
    <vt:vector size="13" baseType="lpstr">
      <vt:lpstr>AG5</vt:lpstr>
      <vt:lpstr>AG18</vt:lpstr>
      <vt:lpstr>A87</vt:lpstr>
      <vt:lpstr>A87P</vt:lpstr>
      <vt:lpstr>A455</vt:lpstr>
      <vt:lpstr>A455P</vt:lpstr>
      <vt:lpstr>Crédito</vt:lpstr>
      <vt:lpstr>LEC</vt:lpstr>
      <vt:lpstr>FAG</vt:lpstr>
      <vt:lpstr>ICR</vt:lpstr>
      <vt:lpstr>ISA</vt:lpstr>
      <vt:lpstr>Acciones</vt:lpstr>
      <vt:lpstr>Acciones!_Hlk191641444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Ginna Paola Duran Valcarcel</cp:lastModifiedBy>
  <dcterms:created xsi:type="dcterms:W3CDTF">2020-03-02T22:22:03Z</dcterms:created>
  <dcterms:modified xsi:type="dcterms:W3CDTF">2025-03-28T19:45:25Z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0x010100A9E3A91A514B0349BB017FA0D85E7F5F</vt:lpwstr>
  </property>
</Properties>
</file>